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162174F-55B9-46EB-9DCE-8CDE23040751}" xr6:coauthVersionLast="47" xr6:coauthVersionMax="47" xr10:uidLastSave="{00000000-0000-0000-0000-000000000000}"/>
  <bookViews>
    <workbookView xWindow="-108" yWindow="-108" windowWidth="23256" windowHeight="12576" xr2:uid="{EFC6B7D4-173F-43C4-9036-04546A6B89E7}"/>
  </bookViews>
  <sheets>
    <sheet name="April" sheetId="1" r:id="rId1"/>
    <sheet name="May" sheetId="2" r:id="rId2"/>
    <sheet name="June" sheetId="3" r:id="rId3"/>
    <sheet name="July" sheetId="4" r:id="rId4"/>
    <sheet name="Aug" sheetId="5" r:id="rId5"/>
    <sheet name="Sept" sheetId="6" r:id="rId6"/>
    <sheet name="Oct" sheetId="7" r:id="rId7"/>
    <sheet name="Nov" sheetId="8" r:id="rId8"/>
    <sheet name="Dec" sheetId="9" r:id="rId9"/>
    <sheet name="Jan" sheetId="10" r:id="rId10"/>
    <sheet name="Feb" sheetId="11" r:id="rId11"/>
    <sheet name="Mch" sheetId="12" r:id="rId12"/>
    <sheet name="Template" sheetId="13" r:id="rId13"/>
  </sheets>
  <definedNames>
    <definedName name="_xlnm.Print_Area" localSheetId="0">April!$A$1:$F$67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7" i="1" l="1"/>
  <c r="E54" i="1"/>
  <c r="E59" i="1" s="1"/>
  <c r="D54" i="1"/>
  <c r="F49" i="1"/>
  <c r="D26" i="13"/>
  <c r="E26" i="13"/>
  <c r="F43" i="13"/>
  <c r="F44" i="13"/>
  <c r="F36" i="13"/>
  <c r="F37" i="13"/>
  <c r="F38" i="13"/>
  <c r="F39" i="13"/>
  <c r="F48" i="1"/>
  <c r="F34" i="1"/>
  <c r="F35" i="1"/>
  <c r="F36" i="1"/>
  <c r="E30" i="1"/>
  <c r="D30" i="1"/>
  <c r="F27" i="1"/>
  <c r="F29" i="1"/>
  <c r="E24" i="1"/>
  <c r="D24" i="1"/>
  <c r="F16" i="1"/>
  <c r="F13" i="1"/>
  <c r="F22" i="1"/>
  <c r="F20" i="1"/>
  <c r="F19" i="1"/>
  <c r="D40" i="1"/>
  <c r="F40" i="1" s="1"/>
  <c r="F58" i="1"/>
  <c r="F28" i="1"/>
  <c r="F56" i="1"/>
  <c r="F54" i="1"/>
  <c r="F51" i="1"/>
  <c r="F50" i="1"/>
  <c r="F43" i="1"/>
  <c r="F44" i="1"/>
  <c r="F42" i="1"/>
  <c r="F41" i="1"/>
  <c r="F47" i="1"/>
  <c r="F46" i="1"/>
  <c r="F39" i="1"/>
  <c r="F38" i="1"/>
  <c r="F37" i="1"/>
  <c r="F45" i="1"/>
  <c r="F33" i="1"/>
  <c r="F52" i="1"/>
  <c r="F53" i="1"/>
  <c r="N51" i="11"/>
  <c r="N50" i="11"/>
  <c r="N49" i="11"/>
  <c r="N48" i="11"/>
  <c r="M47" i="11"/>
  <c r="L47" i="11"/>
  <c r="N47" i="11" s="1"/>
  <c r="N46" i="11"/>
  <c r="N45" i="11"/>
  <c r="N44" i="11"/>
  <c r="M43" i="11"/>
  <c r="L43" i="11"/>
  <c r="M42" i="11"/>
  <c r="L42" i="11"/>
  <c r="N42" i="11" s="1"/>
  <c r="N41" i="11"/>
  <c r="N40" i="11"/>
  <c r="N39" i="11"/>
  <c r="N38" i="11"/>
  <c r="N37" i="11"/>
  <c r="N36" i="11"/>
  <c r="N35" i="11"/>
  <c r="N34" i="11"/>
  <c r="N33" i="11"/>
  <c r="L32" i="11"/>
  <c r="N31" i="11"/>
  <c r="N30" i="11"/>
  <c r="N29" i="11"/>
  <c r="N28" i="11"/>
  <c r="N27" i="11"/>
  <c r="N26" i="11"/>
  <c r="N25" i="11"/>
  <c r="M22" i="11"/>
  <c r="L22" i="11"/>
  <c r="N21" i="11"/>
  <c r="N20" i="11"/>
  <c r="N19" i="11"/>
  <c r="N18" i="11"/>
  <c r="M14" i="11"/>
  <c r="L14" i="11"/>
  <c r="N13" i="11"/>
  <c r="N12" i="11"/>
  <c r="N11" i="11"/>
  <c r="N10" i="11"/>
  <c r="N9" i="11"/>
  <c r="N8" i="11"/>
  <c r="N7" i="11"/>
  <c r="N6" i="11"/>
  <c r="N5" i="11"/>
  <c r="M47" i="10"/>
  <c r="M46" i="10"/>
  <c r="M45" i="10"/>
  <c r="M44" i="10"/>
  <c r="M43" i="10"/>
  <c r="M42" i="10"/>
  <c r="M41" i="10"/>
  <c r="M40" i="10"/>
  <c r="M39" i="10"/>
  <c r="M38" i="10"/>
  <c r="L37" i="10"/>
  <c r="L49" i="10" s="1"/>
  <c r="K37" i="10"/>
  <c r="M36" i="10"/>
  <c r="M35" i="10"/>
  <c r="M34" i="10"/>
  <c r="M33" i="10"/>
  <c r="M32" i="10"/>
  <c r="M31" i="10"/>
  <c r="M30" i="10"/>
  <c r="M29" i="10"/>
  <c r="M28" i="10"/>
  <c r="K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L11" i="10"/>
  <c r="K11" i="10"/>
  <c r="M10" i="10"/>
  <c r="M9" i="10"/>
  <c r="M8" i="10"/>
  <c r="M7" i="10"/>
  <c r="M6" i="10"/>
  <c r="M42" i="12"/>
  <c r="N40" i="12"/>
  <c r="N39" i="12"/>
  <c r="N38" i="12"/>
  <c r="L37" i="12"/>
  <c r="N37" i="12" s="1"/>
  <c r="L36" i="12"/>
  <c r="N36" i="12" s="1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L22" i="12"/>
  <c r="N21" i="12"/>
  <c r="N20" i="12"/>
  <c r="N19" i="12"/>
  <c r="N18" i="12"/>
  <c r="N17" i="12"/>
  <c r="N16" i="12"/>
  <c r="M12" i="12"/>
  <c r="L12" i="12"/>
  <c r="N11" i="12"/>
  <c r="N10" i="12"/>
  <c r="N9" i="12"/>
  <c r="N8" i="12"/>
  <c r="N7" i="12"/>
  <c r="N6" i="12"/>
  <c r="N5" i="12"/>
  <c r="F16" i="10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24" i="13"/>
  <c r="F26" i="13" s="1"/>
  <c r="F25" i="13"/>
  <c r="F29" i="13"/>
  <c r="F30" i="13"/>
  <c r="F31" i="13"/>
  <c r="F32" i="13"/>
  <c r="F33" i="13"/>
  <c r="F34" i="13"/>
  <c r="F35" i="13"/>
  <c r="F40" i="13"/>
  <c r="F41" i="13"/>
  <c r="F42" i="13"/>
  <c r="F23" i="2"/>
  <c r="F23" i="3"/>
  <c r="F23" i="4"/>
  <c r="F23" i="5"/>
  <c r="F23" i="6"/>
  <c r="F23" i="7"/>
  <c r="F23" i="8"/>
  <c r="F23" i="9"/>
  <c r="F23" i="11"/>
  <c r="F23" i="12"/>
  <c r="F18" i="2"/>
  <c r="F18" i="3"/>
  <c r="F18" i="4"/>
  <c r="F18" i="5"/>
  <c r="F18" i="6"/>
  <c r="F18" i="7"/>
  <c r="F18" i="8"/>
  <c r="F18" i="9"/>
  <c r="F18" i="11"/>
  <c r="F18" i="12"/>
  <c r="F18" i="13"/>
  <c r="F23" i="1"/>
  <c r="F6" i="2"/>
  <c r="F7" i="2"/>
  <c r="F8" i="2"/>
  <c r="F9" i="2"/>
  <c r="F10" i="2"/>
  <c r="F11" i="2"/>
  <c r="F12" i="2"/>
  <c r="F13" i="2"/>
  <c r="F14" i="2"/>
  <c r="F15" i="2"/>
  <c r="F16" i="2"/>
  <c r="F17" i="2"/>
  <c r="F6" i="3"/>
  <c r="F7" i="3"/>
  <c r="F8" i="3"/>
  <c r="F9" i="3"/>
  <c r="F10" i="3"/>
  <c r="F11" i="3"/>
  <c r="F12" i="3"/>
  <c r="F13" i="3"/>
  <c r="F14" i="3"/>
  <c r="F15" i="3"/>
  <c r="F16" i="3"/>
  <c r="F17" i="3"/>
  <c r="F6" i="4"/>
  <c r="F7" i="4"/>
  <c r="F8" i="4"/>
  <c r="F9" i="4"/>
  <c r="F10" i="4"/>
  <c r="F11" i="4"/>
  <c r="F12" i="4"/>
  <c r="F13" i="4"/>
  <c r="F14" i="4"/>
  <c r="F15" i="4"/>
  <c r="F16" i="4"/>
  <c r="F17" i="4"/>
  <c r="F6" i="5"/>
  <c r="F7" i="5"/>
  <c r="F8" i="5"/>
  <c r="F9" i="5"/>
  <c r="F10" i="5"/>
  <c r="F11" i="5"/>
  <c r="F12" i="5"/>
  <c r="F13" i="5"/>
  <c r="F14" i="5"/>
  <c r="F15" i="5"/>
  <c r="F16" i="5"/>
  <c r="F17" i="5"/>
  <c r="F6" i="6"/>
  <c r="F7" i="6"/>
  <c r="F8" i="6"/>
  <c r="F9" i="6"/>
  <c r="F10" i="6"/>
  <c r="F11" i="6"/>
  <c r="F12" i="6"/>
  <c r="F13" i="6"/>
  <c r="F14" i="6"/>
  <c r="F15" i="6"/>
  <c r="F16" i="6"/>
  <c r="F17" i="6"/>
  <c r="F6" i="7"/>
  <c r="F7" i="7"/>
  <c r="F8" i="7"/>
  <c r="F9" i="7"/>
  <c r="F10" i="7"/>
  <c r="F11" i="7"/>
  <c r="F12" i="7"/>
  <c r="F13" i="7"/>
  <c r="F14" i="7"/>
  <c r="F15" i="7"/>
  <c r="F16" i="7"/>
  <c r="F17" i="7"/>
  <c r="F6" i="8"/>
  <c r="F7" i="8"/>
  <c r="F8" i="8"/>
  <c r="F9" i="8"/>
  <c r="F10" i="8"/>
  <c r="F11" i="8"/>
  <c r="F12" i="8"/>
  <c r="F13" i="8"/>
  <c r="F14" i="8"/>
  <c r="F15" i="8"/>
  <c r="F16" i="8"/>
  <c r="F17" i="8"/>
  <c r="F6" i="9"/>
  <c r="F7" i="9"/>
  <c r="F8" i="9"/>
  <c r="F9" i="9"/>
  <c r="F10" i="9"/>
  <c r="F11" i="9"/>
  <c r="F12" i="9"/>
  <c r="F13" i="9"/>
  <c r="F14" i="9"/>
  <c r="F15" i="9"/>
  <c r="F16" i="9"/>
  <c r="F17" i="9"/>
  <c r="F6" i="10"/>
  <c r="F7" i="10"/>
  <c r="F8" i="10"/>
  <c r="F9" i="10"/>
  <c r="F10" i="10"/>
  <c r="F6" i="11"/>
  <c r="F7" i="11"/>
  <c r="F8" i="11"/>
  <c r="F9" i="11"/>
  <c r="F10" i="11"/>
  <c r="F11" i="11"/>
  <c r="F12" i="11"/>
  <c r="F13" i="11"/>
  <c r="F14" i="11"/>
  <c r="F15" i="11"/>
  <c r="F16" i="11"/>
  <c r="F17" i="11"/>
  <c r="F6" i="12"/>
  <c r="F7" i="12"/>
  <c r="F8" i="12"/>
  <c r="F9" i="12"/>
  <c r="F10" i="12"/>
  <c r="F11" i="12"/>
  <c r="F12" i="12"/>
  <c r="F13" i="12"/>
  <c r="F14" i="12"/>
  <c r="F15" i="12"/>
  <c r="F16" i="12"/>
  <c r="F17" i="12"/>
  <c r="F6" i="13"/>
  <c r="F7" i="13"/>
  <c r="F8" i="13"/>
  <c r="F9" i="13"/>
  <c r="F10" i="13"/>
  <c r="F11" i="13"/>
  <c r="F12" i="13"/>
  <c r="F13" i="13"/>
  <c r="F14" i="13"/>
  <c r="F15" i="13"/>
  <c r="F16" i="13"/>
  <c r="F17" i="13"/>
  <c r="F6" i="1"/>
  <c r="F7" i="1"/>
  <c r="F8" i="1"/>
  <c r="F9" i="1"/>
  <c r="F10" i="1"/>
  <c r="F11" i="1"/>
  <c r="F12" i="1"/>
  <c r="F14" i="1"/>
  <c r="F15" i="1"/>
  <c r="F17" i="1"/>
  <c r="F18" i="1"/>
  <c r="F21" i="1"/>
  <c r="F5" i="2"/>
  <c r="F5" i="3"/>
  <c r="F5" i="4"/>
  <c r="F5" i="5"/>
  <c r="F5" i="6"/>
  <c r="F5" i="7"/>
  <c r="F5" i="8"/>
  <c r="F5" i="9"/>
  <c r="F5" i="11"/>
  <c r="F5" i="12"/>
  <c r="F5" i="13"/>
  <c r="F5" i="1"/>
  <c r="E46" i="13"/>
  <c r="D46" i="13"/>
  <c r="E19" i="13"/>
  <c r="D19" i="13"/>
  <c r="E39" i="2"/>
  <c r="D39" i="2"/>
  <c r="E19" i="2"/>
  <c r="D19" i="2"/>
  <c r="E39" i="3"/>
  <c r="D39" i="3"/>
  <c r="E19" i="3"/>
  <c r="D19" i="3"/>
  <c r="E39" i="4"/>
  <c r="D39" i="4"/>
  <c r="E19" i="4"/>
  <c r="D19" i="4"/>
  <c r="E39" i="5"/>
  <c r="D39" i="5"/>
  <c r="E19" i="5"/>
  <c r="D19" i="5"/>
  <c r="E39" i="6"/>
  <c r="D39" i="6"/>
  <c r="E19" i="6"/>
  <c r="D19" i="6"/>
  <c r="E39" i="7"/>
  <c r="D39" i="7"/>
  <c r="E19" i="7"/>
  <c r="D19" i="7"/>
  <c r="E39" i="8"/>
  <c r="D39" i="8"/>
  <c r="E19" i="8"/>
  <c r="D19" i="8"/>
  <c r="E39" i="9"/>
  <c r="D39" i="9"/>
  <c r="E19" i="9"/>
  <c r="D19" i="9"/>
  <c r="E39" i="11"/>
  <c r="D39" i="11"/>
  <c r="E19" i="11"/>
  <c r="D19" i="11"/>
  <c r="E39" i="12"/>
  <c r="D39" i="12"/>
  <c r="E19" i="12"/>
  <c r="D19" i="12"/>
  <c r="E32" i="10"/>
  <c r="D32" i="10"/>
  <c r="E11" i="10"/>
  <c r="D11" i="10"/>
  <c r="N43" i="11" l="1"/>
  <c r="F19" i="8"/>
  <c r="F19" i="6"/>
  <c r="F19" i="4"/>
  <c r="F19" i="2"/>
  <c r="F39" i="8"/>
  <c r="F39" i="3"/>
  <c r="L42" i="12"/>
  <c r="M52" i="11"/>
  <c r="D59" i="1"/>
  <c r="F59" i="1"/>
  <c r="F19" i="13"/>
  <c r="F46" i="13"/>
  <c r="F30" i="1"/>
  <c r="F24" i="1"/>
  <c r="F39" i="12"/>
  <c r="N12" i="12"/>
  <c r="L52" i="11"/>
  <c r="N32" i="11"/>
  <c r="N52" i="11" s="1"/>
  <c r="F39" i="2"/>
  <c r="F19" i="7"/>
  <c r="F39" i="6"/>
  <c r="F39" i="7"/>
  <c r="F19" i="12"/>
  <c r="F19" i="11"/>
  <c r="N22" i="11"/>
  <c r="N14" i="11"/>
  <c r="M37" i="10"/>
  <c r="M11" i="10"/>
  <c r="F39" i="11"/>
  <c r="K49" i="10"/>
  <c r="M27" i="10"/>
  <c r="N22" i="12"/>
  <c r="N42" i="12" s="1"/>
  <c r="F32" i="10"/>
  <c r="F11" i="10"/>
  <c r="F39" i="9"/>
  <c r="F39" i="5"/>
  <c r="F39" i="4"/>
  <c r="F19" i="9"/>
  <c r="F19" i="5"/>
  <c r="F19" i="3"/>
  <c r="M49" i="10" l="1"/>
</calcChain>
</file>

<file path=xl/sharedStrings.xml><?xml version="1.0" encoding="utf-8"?>
<sst xmlns="http://schemas.openxmlformats.org/spreadsheetml/2006/main" count="1036" uniqueCount="205">
  <si>
    <t>Full Council Meeting</t>
  </si>
  <si>
    <t>Alarm Repairs - Basement</t>
  </si>
  <si>
    <t>M.D INSTALLATIONS (West Midlands) Ltd</t>
  </si>
  <si>
    <t>INCOME - December 2021</t>
  </si>
  <si>
    <t>£ (Gross)</t>
  </si>
  <si>
    <t>£ (VAT)</t>
  </si>
  <si>
    <t>£ (Net)</t>
  </si>
  <si>
    <t>Description</t>
  </si>
  <si>
    <t>EXPENDITURE - January 2022</t>
  </si>
  <si>
    <t>Total Income</t>
  </si>
  <si>
    <t>Total Expenditure</t>
  </si>
  <si>
    <t>Signed______________________________</t>
  </si>
  <si>
    <t>Signed____________________________________</t>
  </si>
  <si>
    <t>Chairman</t>
  </si>
  <si>
    <t>Clerk</t>
  </si>
  <si>
    <t>Essington Parish Council Summary of Payments</t>
  </si>
  <si>
    <t>EXPENDITURE - April 2021</t>
  </si>
  <si>
    <t>INCOME - March 2021</t>
  </si>
  <si>
    <t>ADDITIONAL PAYMENTS MADE - May 2021</t>
  </si>
  <si>
    <t>EXPENDITURE - February 2022</t>
  </si>
  <si>
    <t>INCOME - January 2022</t>
  </si>
  <si>
    <t>EXPENDITURE - March 2022</t>
  </si>
  <si>
    <t>INCOME - February 2022</t>
  </si>
  <si>
    <t>Essington Medical Centre</t>
  </si>
  <si>
    <t>Rent &amp; Utilities</t>
  </si>
  <si>
    <t>The 1911 Café Ltd</t>
  </si>
  <si>
    <t xml:space="preserve">Rent  </t>
  </si>
  <si>
    <t>Stripe Payments</t>
  </si>
  <si>
    <t>Fishing Permits</t>
  </si>
  <si>
    <t>HMRC</t>
  </si>
  <si>
    <t>VAT Assessment Repayment</t>
  </si>
  <si>
    <t>G A Healthcare Ltd</t>
  </si>
  <si>
    <t>Full Council Meeting 24th January 2022</t>
  </si>
  <si>
    <t>BACS</t>
  </si>
  <si>
    <t>Teddy Bears Nursery</t>
  </si>
  <si>
    <t xml:space="preserve">Electricity </t>
  </si>
  <si>
    <t>Rent</t>
  </si>
  <si>
    <t>Wyrley Juniors</t>
  </si>
  <si>
    <t>Outstanding VAT Claims</t>
  </si>
  <si>
    <t>Kellytots</t>
  </si>
  <si>
    <t>Ash Waste Services</t>
  </si>
  <si>
    <t>DD</t>
  </si>
  <si>
    <t>Waste Collection</t>
  </si>
  <si>
    <t>Matric Services &amp; Supplies Ltd</t>
  </si>
  <si>
    <t>Cleaning Supplies</t>
  </si>
  <si>
    <t>Gazprom</t>
  </si>
  <si>
    <t>Gas Bill</t>
  </si>
  <si>
    <t>British Gas</t>
  </si>
  <si>
    <t>Clubmate Ltd</t>
  </si>
  <si>
    <t>Hiscox Insurance</t>
  </si>
  <si>
    <t>Local Council Insurance</t>
  </si>
  <si>
    <t>Peninsula Consultancy</t>
  </si>
  <si>
    <t>H&amp;S &amp; Employment Services</t>
  </si>
  <si>
    <t>Greenclean Maintenance Services Ltd</t>
  </si>
  <si>
    <t>Window Cleaning</t>
  </si>
  <si>
    <t>Cleaning Services</t>
  </si>
  <si>
    <t>Electricity Bill</t>
  </si>
  <si>
    <t>Electricity Bill - Long Lane</t>
  </si>
  <si>
    <t>Microshade Business Consultants Ltd</t>
  </si>
  <si>
    <t>IT Services &amp; Backups</t>
  </si>
  <si>
    <t>Willow Heating (UK) Ltd</t>
  </si>
  <si>
    <t>Boiler Service x3</t>
  </si>
  <si>
    <t>Water Plus</t>
  </si>
  <si>
    <t>Water Bill</t>
  </si>
  <si>
    <t>Secom Plc</t>
  </si>
  <si>
    <t>Intruder Alarm Service &amp; Maintenance</t>
  </si>
  <si>
    <t>Staffordshire Parish Council's Association</t>
  </si>
  <si>
    <t>SPCA &amp; NALC Annual Subscription</t>
  </si>
  <si>
    <t>Essington Home &amp; Gardens</t>
  </si>
  <si>
    <t>Maintenance Work 21 Feb - 11 Mch 2022</t>
  </si>
  <si>
    <t>Amazon</t>
  </si>
  <si>
    <t>Stationery</t>
  </si>
  <si>
    <t>Staff Salaries</t>
  </si>
  <si>
    <t>Net Monthly Salaries</t>
  </si>
  <si>
    <t>Staffordshire Pension Fund</t>
  </si>
  <si>
    <t>Pension Contributions</t>
  </si>
  <si>
    <t>L Tipler</t>
  </si>
  <si>
    <t>Microsoft Reimbursement</t>
  </si>
  <si>
    <t>K Roberts</t>
  </si>
  <si>
    <t xml:space="preserve">Mileage Reimbursement </t>
  </si>
  <si>
    <t>Adult Learners Group</t>
  </si>
  <si>
    <t>Donation towards Utilities</t>
  </si>
  <si>
    <t>Rialtas Business Solutions</t>
  </si>
  <si>
    <t>Refund of Duplicate Payment</t>
  </si>
  <si>
    <t>VAT Claim Month 5</t>
  </si>
  <si>
    <t>VAT Claim Months 7 &amp; 8</t>
  </si>
  <si>
    <t>Kellytots Nursery</t>
  </si>
  <si>
    <t xml:space="preserve">Rent </t>
  </si>
  <si>
    <t>VAT Claim Months 9</t>
  </si>
  <si>
    <t>Additional Expenditure - January 2022</t>
  </si>
  <si>
    <t xml:space="preserve">19.01.22 Lower Penn Parish Council </t>
  </si>
  <si>
    <t>Gerald Kells Report Shared Cost</t>
  </si>
  <si>
    <t>25.01.22 Essington Home &amp; Gardens</t>
  </si>
  <si>
    <t>Maintenance Work 05 - 21 Jan 2022</t>
  </si>
  <si>
    <t>31.01.22 Microshade Business Consultants Ltd</t>
  </si>
  <si>
    <t>Installation &amp; IT Services Nov 2021</t>
  </si>
  <si>
    <t>31.01.22 Gazprom</t>
  </si>
  <si>
    <t>Gas Supply Bill</t>
  </si>
  <si>
    <t>Total Additional Expenditure</t>
  </si>
  <si>
    <t>ECC Gas Bill</t>
  </si>
  <si>
    <t>Clubmate</t>
  </si>
  <si>
    <t>Essington Pools - ID Cards</t>
  </si>
  <si>
    <t>Maintenance Work 27 Jan - 7 Feb 2022</t>
  </si>
  <si>
    <t>Electricity Bill - ECC</t>
  </si>
  <si>
    <t>Onecom Ltd</t>
  </si>
  <si>
    <t xml:space="preserve">Telephone &amp; Broadband Bill Jan 2022 </t>
  </si>
  <si>
    <t>Maintenance Work 7 - 18 Feb 2022</t>
  </si>
  <si>
    <t>Council Chamber Maintenance</t>
  </si>
  <si>
    <t>Painting - Hall, Kitchen, Ante Room &amp; Toilet</t>
  </si>
  <si>
    <t xml:space="preserve">Telephone &amp; Broadband Bill Feb 2022 </t>
  </si>
  <si>
    <t>IT Services &amp; Backups Feb 2022</t>
  </si>
  <si>
    <t>Cleaning Services Jan &amp; Feb 2022</t>
  </si>
  <si>
    <t>Clear &amp; Clean Services Ltd</t>
  </si>
  <si>
    <t>Pump out Basement &amp; Unblock Drains</t>
  </si>
  <si>
    <t>SWR Heating, Plumbing &amp; Gas</t>
  </si>
  <si>
    <t xml:space="preserve">New Boiler - Ante Room </t>
  </si>
  <si>
    <t>Rugeley Town Council</t>
  </si>
  <si>
    <t>RFO SLCC Membership Pro Rata</t>
  </si>
  <si>
    <t>Enoch Evans</t>
  </si>
  <si>
    <t>Professional Services Jan 2022</t>
  </si>
  <si>
    <t>Stationery Supplies</t>
  </si>
  <si>
    <t>Pension Contributions Feb 2022</t>
  </si>
  <si>
    <t>Mileage Reimbursement Jan 2022</t>
  </si>
  <si>
    <t>Professional Services Dec 2021</t>
  </si>
  <si>
    <t>Pension Contributions Dec 2021</t>
  </si>
  <si>
    <t>Gerald Kells</t>
  </si>
  <si>
    <t>Housing Report Fees</t>
  </si>
  <si>
    <t>Heating System Maintenance</t>
  </si>
  <si>
    <t>Phone &amp; Broadband</t>
  </si>
  <si>
    <t xml:space="preserve">Royal British Legion </t>
  </si>
  <si>
    <t>Hire Refund/Donation</t>
  </si>
  <si>
    <t>S Steadman</t>
  </si>
  <si>
    <t>Honorarium</t>
  </si>
  <si>
    <t>G Young</t>
  </si>
  <si>
    <t>R Firmstone</t>
  </si>
  <si>
    <t>Amazon (included in Dec 21 Summary)</t>
  </si>
  <si>
    <t>Paint &amp; Rollers</t>
  </si>
  <si>
    <t>PAYE &amp; NI Contributions</t>
  </si>
  <si>
    <t>South Staffordshire Council</t>
  </si>
  <si>
    <t>Non-Domestic Rates Bill</t>
  </si>
  <si>
    <t>IT Services &amp; Backups Dec &amp; Jan</t>
  </si>
  <si>
    <t>Water Pump</t>
  </si>
  <si>
    <t>Diamond Fire &amp; Security</t>
  </si>
  <si>
    <t>Fire Risk Assessment</t>
  </si>
  <si>
    <t>Ashmore Glass &amp; Mirrors Ltd</t>
  </si>
  <si>
    <t>Supply &amp; Fit 4 Windows</t>
  </si>
  <si>
    <t>Principal Hygiene Systems Ltd</t>
  </si>
  <si>
    <t>Wash Room Services</t>
  </si>
  <si>
    <t>M.D Installations (West Midlands) Ltd</t>
  </si>
  <si>
    <t>Pension Contributions Jan 2022</t>
  </si>
  <si>
    <t>INCOME - March 2022</t>
  </si>
  <si>
    <t>EXPENDITURE - April 2022</t>
  </si>
  <si>
    <t>INCOME - April 2022</t>
  </si>
  <si>
    <t>EXPENDITURE - May 2022</t>
  </si>
  <si>
    <t>INCOME - May 2022</t>
  </si>
  <si>
    <t>EXPENDITURE - June 2022</t>
  </si>
  <si>
    <t>INCOME - June 2022</t>
  </si>
  <si>
    <t>EXPENDITURE - July 2022</t>
  </si>
  <si>
    <t>INCOME - July 2022</t>
  </si>
  <si>
    <t>EXPENDITURE - August 2022</t>
  </si>
  <si>
    <t>INCOME - August 2022</t>
  </si>
  <si>
    <t>EXPENDITURE - September 2022</t>
  </si>
  <si>
    <t>INCOME - September 2022</t>
  </si>
  <si>
    <t>EXPENDITURE - October 2022</t>
  </si>
  <si>
    <t>INCOME - October 2022</t>
  </si>
  <si>
    <t>EXPENDITURE - November 2022</t>
  </si>
  <si>
    <t>INCOME - November 2022</t>
  </si>
  <si>
    <t>EXPENDITURE - December 2022</t>
  </si>
  <si>
    <t>INCOME - December 2022</t>
  </si>
  <si>
    <t>EXPENDITURE - January 2023</t>
  </si>
  <si>
    <t>INCOME - January 2023</t>
  </si>
  <si>
    <t>EXPENDITURE - February 2023</t>
  </si>
  <si>
    <t>INCOME - February 2023</t>
  </si>
  <si>
    <t>EXPENDITURE - March 2023</t>
  </si>
  <si>
    <t xml:space="preserve">Maintenance Work </t>
  </si>
  <si>
    <t xml:space="preserve">Mileage &amp; Printing Reimbursement </t>
  </si>
  <si>
    <t>Full Council Meeting 11th April 2022</t>
  </si>
  <si>
    <t>Rent &amp; Utilities Costs</t>
  </si>
  <si>
    <t>Electricity Costs</t>
  </si>
  <si>
    <t>The 1911 Café</t>
  </si>
  <si>
    <t>Rent Arrears</t>
  </si>
  <si>
    <t>Jan 2022 VAT Claim</t>
  </si>
  <si>
    <t>Brownshore Playgroup</t>
  </si>
  <si>
    <t>Pre School Charity Fund Grant</t>
  </si>
  <si>
    <t>Esther's Wardrobe</t>
  </si>
  <si>
    <t>South Staffordshire</t>
  </si>
  <si>
    <t>Telephone &amp; Broadband Bill</t>
  </si>
  <si>
    <t>M.D. Installations (West Midlands) Ltd</t>
  </si>
  <si>
    <t>Additional Expenditure - March 2022</t>
  </si>
  <si>
    <t>28.03.22 L Tipler</t>
  </si>
  <si>
    <t>28.03.22 Essington Home &amp; Gardens</t>
  </si>
  <si>
    <t>March Maintenance Work &amp; Painting</t>
  </si>
  <si>
    <t>22.03.22 HMRC</t>
  </si>
  <si>
    <t>PAYE &amp; NIC February 2021</t>
  </si>
  <si>
    <t>Method</t>
  </si>
  <si>
    <t>Stationery &amp; Supplies</t>
  </si>
  <si>
    <t>Featherstone Fencing</t>
  </si>
  <si>
    <t>Swan Park Fencing</t>
  </si>
  <si>
    <t>Clear &amp; Clean</t>
  </si>
  <si>
    <t>Clear rainwater gullies to freeflow</t>
  </si>
  <si>
    <t>Principal Hygiene</t>
  </si>
  <si>
    <t>Sanitary Disposal</t>
  </si>
  <si>
    <t xml:space="preserve">Reimburse Water Bottles </t>
  </si>
  <si>
    <t>Works In Pharmacy</t>
  </si>
  <si>
    <t>Music 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</si>
</sst>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</cellStyleXfs>
  <cellXfs count="47">
    <xf numFmtId="0" fontId="0" fillId="0" borderId="0" xfId="0"/>
    <xf numFmtId="2" fontId="10" fillId="0" borderId="0" xfId="0" applyNumberFormat="1" applyFont="1" applyFill="1"/>
    <xf numFmtId="0" fontId="15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43" fontId="10" fillId="0" borderId="0" xfId="1" applyFont="1" applyFill="1"/>
    <xf numFmtId="0" fontId="0" fillId="0" borderId="0" xfId="0"/>
    <xf numFmtId="0" fontId="4" fillId="0" borderId="0" xfId="2" applyFont="1"/>
    <xf numFmtId="2" fontId="0" fillId="0" borderId="0" xfId="0" applyNumberFormat="1"/>
    <xf numFmtId="0" fontId="5" fillId="0" borderId="0" xfId="0" applyFont="1"/>
    <xf numFmtId="2" fontId="6" fillId="0" borderId="0" xfId="0" applyNumberFormat="1" applyFont="1"/>
    <xf numFmtId="0" fontId="7" fillId="0" borderId="0" xfId="0" applyFont="1"/>
    <xf numFmtId="0" fontId="6" fillId="0" borderId="0" xfId="0" applyFont="1"/>
    <xf numFmtId="4" fontId="6" fillId="0" borderId="0" xfId="0" applyNumberFormat="1" applyFont="1"/>
    <xf numFmtId="0" fontId="0" fillId="0" borderId="0" xfId="0" applyAlignment="1">
      <alignment horizontal="left"/>
    </xf>
    <xf numFmtId="0" fontId="4" fillId="0" borderId="0" xfId="2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2" applyFo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9" fillId="0" borderId="0" xfId="2" applyFont="1" applyFill="1"/>
    <xf numFmtId="43" fontId="14" fillId="0" borderId="0" xfId="3" applyFont="1" applyFill="1" applyAlignment="1">
      <alignment horizontal="center"/>
    </xf>
    <xf numFmtId="2" fontId="10" fillId="0" borderId="0" xfId="0" applyNumberFormat="1" applyFont="1"/>
    <xf numFmtId="0" fontId="15" fillId="0" borderId="0" xfId="0" applyFont="1"/>
    <xf numFmtId="2" fontId="10" fillId="0" borderId="0" xfId="0" applyNumberFormat="1" applyFont="1" applyFill="1"/>
    <xf numFmtId="0" fontId="15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4" fillId="0" borderId="0" xfId="2" applyFont="1"/>
    <xf numFmtId="0" fontId="14" fillId="0" borderId="0" xfId="2" applyFont="1" applyFill="1"/>
    <xf numFmtId="0" fontId="13" fillId="0" borderId="0" xfId="0" applyFont="1" applyFill="1" applyAlignment="1">
      <alignment horizontal="left"/>
    </xf>
    <xf numFmtId="43" fontId="13" fillId="0" borderId="0" xfId="3" applyFont="1" applyFill="1" applyAlignment="1">
      <alignment horizontal="center"/>
    </xf>
    <xf numFmtId="0" fontId="16" fillId="0" borderId="0" xfId="2" applyFont="1" applyFill="1"/>
    <xf numFmtId="43" fontId="6" fillId="0" borderId="0" xfId="1" applyFont="1"/>
    <xf numFmtId="0" fontId="17" fillId="0" borderId="0" xfId="0" applyFont="1"/>
    <xf numFmtId="43" fontId="6" fillId="0" borderId="0" xfId="1" applyFont="1" applyFill="1"/>
    <xf numFmtId="0" fontId="18" fillId="0" borderId="0" xfId="0" applyFont="1"/>
    <xf numFmtId="2" fontId="14" fillId="0" borderId="0" xfId="3" applyNumberFormat="1" applyFont="1" applyFill="1" applyAlignment="1">
      <alignment horizontal="center"/>
    </xf>
    <xf numFmtId="2" fontId="11" fillId="0" borderId="1" xfId="1" applyNumberFormat="1" applyFont="1" applyFill="1" applyBorder="1"/>
    <xf numFmtId="2" fontId="6" fillId="0" borderId="0" xfId="1" applyNumberFormat="1" applyFont="1"/>
    <xf numFmtId="2" fontId="13" fillId="0" borderId="0" xfId="3" applyNumberFormat="1" applyFont="1" applyFill="1" applyAlignment="1">
      <alignment horizontal="center"/>
    </xf>
    <xf numFmtId="2" fontId="8" fillId="0" borderId="0" xfId="1" applyNumberFormat="1" applyFont="1"/>
    <xf numFmtId="2" fontId="4" fillId="0" borderId="0" xfId="1" applyNumberFormat="1" applyFont="1" applyFill="1"/>
    <xf numFmtId="2" fontId="2" fillId="0" borderId="1" xfId="1" applyNumberFormat="1" applyFont="1" applyBorder="1"/>
    <xf numFmtId="2" fontId="11" fillId="0" borderId="0" xfId="1" applyNumberFormat="1" applyFont="1" applyFill="1" applyBorder="1"/>
    <xf numFmtId="2" fontId="0" fillId="0" borderId="0" xfId="0" applyNumberFormat="1" applyFill="1"/>
  </cellXfs>
  <cellStyles count="6">
    <cellStyle name="Comma" xfId="1" builtinId="3"/>
    <cellStyle name="Comma 2" xfId="3" xr:uid="{55FEE185-7889-43E2-A0E4-A9F8A8611FD0}"/>
    <cellStyle name="Currency 2" xfId="4" xr:uid="{398D253E-BB5F-4BBC-8C0C-DC0112EA9C50}"/>
    <cellStyle name="Normal" xfId="0" builtinId="0"/>
    <cellStyle name="Normal 2" xfId="2" xr:uid="{93926437-75EC-48C1-A8E4-B6ED60B13652}"/>
    <cellStyle name="Normal 4" xfId="5" xr:uid="{CAA24852-25C6-4EDF-A2F5-6746B44715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E712A-24A8-4DC1-9AA5-4926552A89E4}">
  <sheetPr>
    <pageSetUpPr fitToPage="1"/>
  </sheetPr>
  <dimension ref="A1:Z69"/>
  <sheetViews>
    <sheetView tabSelected="1" workbookViewId="0">
      <selection activeCell="C35" sqref="C35"/>
    </sheetView>
  </sheetViews>
  <sheetFormatPr defaultRowHeight="14.4" x14ac:dyDescent="0.3"/>
  <cols>
    <col min="1" max="2" width="35" style="6" bestFit="1" customWidth="1"/>
    <col min="3" max="3" width="8.88671875" style="6"/>
    <col min="4" max="4" width="9.88671875" style="8" customWidth="1"/>
    <col min="5" max="5" width="8.88671875" style="8"/>
    <col min="6" max="6" width="10.5546875" style="8" bestFit="1" customWidth="1"/>
    <col min="7" max="7" width="8.88671875" style="6"/>
    <col min="8" max="8" width="10.5546875" style="6" bestFit="1" customWidth="1"/>
    <col min="9" max="10" width="8.88671875" style="6"/>
    <col min="11" max="11" width="10.5546875" style="6" bestFit="1" customWidth="1"/>
    <col min="12" max="16384" width="8.88671875" style="6"/>
  </cols>
  <sheetData>
    <row r="1" spans="1:26" ht="18" x14ac:dyDescent="0.35">
      <c r="A1" s="35" t="s">
        <v>15</v>
      </c>
    </row>
    <row r="2" spans="1:26" ht="19.2" customHeight="1" x14ac:dyDescent="0.3">
      <c r="A2" s="18" t="s">
        <v>176</v>
      </c>
    </row>
    <row r="4" spans="1:26" ht="15.6" x14ac:dyDescent="0.3">
      <c r="A4" s="29" t="s">
        <v>150</v>
      </c>
      <c r="B4" s="30" t="s">
        <v>7</v>
      </c>
      <c r="C4" s="30" t="s">
        <v>194</v>
      </c>
      <c r="D4" s="41" t="s">
        <v>6</v>
      </c>
      <c r="E4" s="41" t="s">
        <v>5</v>
      </c>
      <c r="F4" s="38" t="s">
        <v>4</v>
      </c>
      <c r="H4" s="27"/>
      <c r="I4" s="27"/>
      <c r="J4" s="27"/>
      <c r="K4" s="21"/>
      <c r="L4" s="31"/>
      <c r="M4" s="22"/>
      <c r="N4" s="32"/>
      <c r="O4" s="32"/>
      <c r="P4" s="27"/>
      <c r="Q4" s="33"/>
      <c r="R4" s="27"/>
      <c r="S4" s="27"/>
      <c r="T4" s="27"/>
      <c r="U4" s="28"/>
      <c r="V4" s="25"/>
      <c r="W4" s="26"/>
      <c r="X4" s="27"/>
      <c r="Y4" s="26"/>
      <c r="Z4" s="27"/>
    </row>
    <row r="5" spans="1:26" x14ac:dyDescent="0.3">
      <c r="A5" s="6" t="s">
        <v>31</v>
      </c>
      <c r="B5" s="6" t="s">
        <v>177</v>
      </c>
      <c r="C5" s="6" t="s">
        <v>33</v>
      </c>
      <c r="D5" s="8">
        <v>3165.07</v>
      </c>
      <c r="E5" s="8">
        <v>44.12</v>
      </c>
      <c r="F5" s="8">
        <f>D5+E5</f>
        <v>3209.19</v>
      </c>
    </row>
    <row r="6" spans="1:26" x14ac:dyDescent="0.3">
      <c r="A6" s="6" t="s">
        <v>34</v>
      </c>
      <c r="B6" s="6" t="s">
        <v>36</v>
      </c>
      <c r="C6" s="6" t="s">
        <v>33</v>
      </c>
      <c r="D6" s="8">
        <v>1086</v>
      </c>
      <c r="E6" s="8">
        <v>0</v>
      </c>
      <c r="F6" s="8">
        <f t="shared" ref="F6:F23" si="0">D6+E6</f>
        <v>1086</v>
      </c>
    </row>
    <row r="7" spans="1:26" x14ac:dyDescent="0.3">
      <c r="A7" s="6" t="s">
        <v>34</v>
      </c>
      <c r="B7" s="6" t="s">
        <v>178</v>
      </c>
      <c r="C7" s="6" t="s">
        <v>33</v>
      </c>
      <c r="D7" s="8">
        <v>1955</v>
      </c>
      <c r="E7" s="8">
        <v>97.75</v>
      </c>
      <c r="F7" s="8">
        <f t="shared" si="0"/>
        <v>2052.75</v>
      </c>
    </row>
    <row r="8" spans="1:26" x14ac:dyDescent="0.3">
      <c r="A8" s="6" t="s">
        <v>179</v>
      </c>
      <c r="B8" s="6" t="s">
        <v>36</v>
      </c>
      <c r="C8" s="6" t="s">
        <v>33</v>
      </c>
      <c r="D8" s="8">
        <v>3000</v>
      </c>
      <c r="E8" s="8">
        <v>0</v>
      </c>
      <c r="F8" s="8">
        <f t="shared" si="0"/>
        <v>3000</v>
      </c>
    </row>
    <row r="9" spans="1:26" x14ac:dyDescent="0.3">
      <c r="A9" s="6" t="s">
        <v>31</v>
      </c>
      <c r="B9" s="6" t="s">
        <v>180</v>
      </c>
      <c r="C9" s="6" t="s">
        <v>33</v>
      </c>
      <c r="D9" s="8">
        <v>4557.62</v>
      </c>
      <c r="E9" s="8">
        <v>0</v>
      </c>
      <c r="F9" s="8">
        <f t="shared" si="0"/>
        <v>4557.62</v>
      </c>
    </row>
    <row r="10" spans="1:26" x14ac:dyDescent="0.3">
      <c r="A10" s="6" t="s">
        <v>27</v>
      </c>
      <c r="B10" s="6" t="s">
        <v>28</v>
      </c>
      <c r="C10" s="6" t="s">
        <v>33</v>
      </c>
      <c r="D10" s="8">
        <v>186.37</v>
      </c>
      <c r="E10" s="8">
        <v>0</v>
      </c>
      <c r="F10" s="8">
        <f t="shared" si="0"/>
        <v>186.37</v>
      </c>
    </row>
    <row r="11" spans="1:26" x14ac:dyDescent="0.3">
      <c r="A11" s="6" t="s">
        <v>27</v>
      </c>
      <c r="B11" s="6" t="s">
        <v>28</v>
      </c>
      <c r="C11" s="6" t="s">
        <v>33</v>
      </c>
      <c r="D11" s="8">
        <v>179.83</v>
      </c>
      <c r="E11" s="8">
        <v>0</v>
      </c>
      <c r="F11" s="8">
        <f t="shared" si="0"/>
        <v>179.83</v>
      </c>
    </row>
    <row r="12" spans="1:26" x14ac:dyDescent="0.3">
      <c r="A12" s="6" t="s">
        <v>27</v>
      </c>
      <c r="B12" s="6" t="s">
        <v>28</v>
      </c>
      <c r="C12" s="6" t="s">
        <v>33</v>
      </c>
      <c r="D12" s="8">
        <v>167.61</v>
      </c>
      <c r="E12" s="8">
        <v>0</v>
      </c>
      <c r="F12" s="8">
        <f t="shared" si="0"/>
        <v>167.61</v>
      </c>
    </row>
    <row r="13" spans="1:26" x14ac:dyDescent="0.3">
      <c r="A13" s="6" t="s">
        <v>182</v>
      </c>
      <c r="B13" s="6" t="s">
        <v>183</v>
      </c>
      <c r="C13" s="6" t="s">
        <v>33</v>
      </c>
      <c r="D13" s="8">
        <v>10029.15</v>
      </c>
      <c r="E13" s="8">
        <v>0</v>
      </c>
      <c r="F13" s="8">
        <f t="shared" si="0"/>
        <v>10029.15</v>
      </c>
    </row>
    <row r="14" spans="1:26" x14ac:dyDescent="0.3">
      <c r="A14" s="6" t="s">
        <v>27</v>
      </c>
      <c r="B14" s="6" t="s">
        <v>28</v>
      </c>
      <c r="C14" s="6" t="s">
        <v>33</v>
      </c>
      <c r="D14" s="8">
        <v>66.540000000000006</v>
      </c>
      <c r="E14" s="8">
        <v>0</v>
      </c>
      <c r="F14" s="8">
        <f t="shared" si="0"/>
        <v>66.540000000000006</v>
      </c>
    </row>
    <row r="15" spans="1:26" x14ac:dyDescent="0.3">
      <c r="A15" s="6" t="s">
        <v>27</v>
      </c>
      <c r="B15" s="6" t="s">
        <v>28</v>
      </c>
      <c r="C15" s="6" t="s">
        <v>33</v>
      </c>
      <c r="D15" s="8">
        <v>31.52</v>
      </c>
      <c r="E15" s="8">
        <v>0</v>
      </c>
      <c r="F15" s="8">
        <f t="shared" si="0"/>
        <v>31.52</v>
      </c>
    </row>
    <row r="16" spans="1:26" x14ac:dyDescent="0.3">
      <c r="A16" s="6" t="s">
        <v>184</v>
      </c>
      <c r="B16" s="6" t="s">
        <v>36</v>
      </c>
      <c r="C16" s="6" t="s">
        <v>33</v>
      </c>
      <c r="D16" s="8">
        <v>450</v>
      </c>
      <c r="E16" s="8">
        <v>0</v>
      </c>
      <c r="F16" s="8">
        <f t="shared" si="0"/>
        <v>450</v>
      </c>
    </row>
    <row r="17" spans="1:25" x14ac:dyDescent="0.3">
      <c r="A17" s="6" t="s">
        <v>27</v>
      </c>
      <c r="B17" s="6" t="s">
        <v>28</v>
      </c>
      <c r="C17" s="6" t="s">
        <v>33</v>
      </c>
      <c r="D17" s="8">
        <v>32.01</v>
      </c>
      <c r="E17" s="8">
        <v>0</v>
      </c>
      <c r="F17" s="8">
        <f t="shared" si="0"/>
        <v>32.01</v>
      </c>
    </row>
    <row r="18" spans="1:25" x14ac:dyDescent="0.3">
      <c r="A18" s="6" t="s">
        <v>27</v>
      </c>
      <c r="B18" s="6" t="s">
        <v>28</v>
      </c>
      <c r="C18" s="6" t="s">
        <v>33</v>
      </c>
      <c r="D18" s="8">
        <v>25.74</v>
      </c>
      <c r="E18" s="8">
        <v>0</v>
      </c>
      <c r="F18" s="8">
        <f t="shared" si="0"/>
        <v>25.74</v>
      </c>
    </row>
    <row r="19" spans="1:25" x14ac:dyDescent="0.3">
      <c r="A19" s="6" t="s">
        <v>27</v>
      </c>
      <c r="B19" s="6" t="s">
        <v>28</v>
      </c>
      <c r="C19" s="6" t="s">
        <v>33</v>
      </c>
      <c r="D19" s="8">
        <v>78.05</v>
      </c>
      <c r="E19" s="8">
        <v>0</v>
      </c>
      <c r="F19" s="8">
        <f t="shared" si="0"/>
        <v>78.05</v>
      </c>
    </row>
    <row r="20" spans="1:25" x14ac:dyDescent="0.3">
      <c r="A20" s="6" t="s">
        <v>27</v>
      </c>
      <c r="B20" s="6" t="s">
        <v>28</v>
      </c>
      <c r="C20" s="6" t="s">
        <v>33</v>
      </c>
      <c r="D20" s="8">
        <v>23.02</v>
      </c>
      <c r="E20" s="8">
        <v>0</v>
      </c>
      <c r="F20" s="8">
        <f t="shared" si="0"/>
        <v>23.02</v>
      </c>
    </row>
    <row r="21" spans="1:25" x14ac:dyDescent="0.3">
      <c r="A21" s="6" t="s">
        <v>27</v>
      </c>
      <c r="B21" s="6" t="s">
        <v>28</v>
      </c>
      <c r="C21" s="6" t="s">
        <v>33</v>
      </c>
      <c r="D21" s="8">
        <v>32.01</v>
      </c>
      <c r="E21" s="8">
        <v>0</v>
      </c>
      <c r="F21" s="8">
        <f t="shared" si="0"/>
        <v>32.01</v>
      </c>
    </row>
    <row r="22" spans="1:25" x14ac:dyDescent="0.3">
      <c r="A22" s="6" t="s">
        <v>29</v>
      </c>
      <c r="B22" s="6" t="s">
        <v>181</v>
      </c>
      <c r="C22" s="6" t="s">
        <v>33</v>
      </c>
      <c r="D22" s="8">
        <v>1032.74</v>
      </c>
      <c r="E22" s="8">
        <v>0</v>
      </c>
      <c r="F22" s="8">
        <f t="shared" si="0"/>
        <v>1032.74</v>
      </c>
    </row>
    <row r="23" spans="1:25" x14ac:dyDescent="0.3">
      <c r="A23" s="6" t="s">
        <v>27</v>
      </c>
      <c r="B23" s="6" t="s">
        <v>28</v>
      </c>
      <c r="C23" s="6" t="s">
        <v>33</v>
      </c>
      <c r="D23" s="8">
        <v>104.57</v>
      </c>
      <c r="E23" s="8">
        <v>0</v>
      </c>
      <c r="F23" s="8">
        <f t="shared" si="0"/>
        <v>104.57</v>
      </c>
    </row>
    <row r="24" spans="1:25" s="18" customFormat="1" ht="16.2" thickBot="1" x14ac:dyDescent="0.35">
      <c r="A24" s="20" t="s">
        <v>9</v>
      </c>
      <c r="B24" s="19"/>
      <c r="C24" s="6"/>
      <c r="D24" s="39">
        <f>SUM(D5:D23)</f>
        <v>26202.850000000002</v>
      </c>
      <c r="E24" s="39">
        <f t="shared" ref="E24:F24" si="1">SUM(E5:E23)</f>
        <v>141.87</v>
      </c>
      <c r="F24" s="39">
        <f t="shared" si="1"/>
        <v>26344.720000000005</v>
      </c>
      <c r="H24" s="24"/>
      <c r="K24" s="20"/>
      <c r="L24" s="19"/>
      <c r="M24" s="5"/>
      <c r="N24" s="5"/>
      <c r="O24" s="5"/>
      <c r="Q24" s="24"/>
      <c r="U24" s="19"/>
      <c r="V24" s="23"/>
      <c r="W24" s="24"/>
      <c r="Y24" s="24"/>
    </row>
    <row r="25" spans="1:25" ht="15" thickTop="1" x14ac:dyDescent="0.3"/>
    <row r="26" spans="1:25" ht="15.6" x14ac:dyDescent="0.3">
      <c r="A26" s="29" t="s">
        <v>188</v>
      </c>
    </row>
    <row r="27" spans="1:25" x14ac:dyDescent="0.3">
      <c r="A27" s="6" t="s">
        <v>192</v>
      </c>
      <c r="B27" s="6" t="s">
        <v>193</v>
      </c>
      <c r="C27" s="6" t="s">
        <v>33</v>
      </c>
      <c r="D27" s="8">
        <v>4.2699999999999996</v>
      </c>
      <c r="E27" s="8">
        <v>0</v>
      </c>
      <c r="F27" s="8">
        <f>D27+E27</f>
        <v>4.2699999999999996</v>
      </c>
      <c r="H27" s="8"/>
      <c r="I27" s="8"/>
      <c r="J27" s="8"/>
    </row>
    <row r="28" spans="1:25" x14ac:dyDescent="0.3">
      <c r="A28" s="6" t="s">
        <v>189</v>
      </c>
      <c r="B28" s="6" t="s">
        <v>77</v>
      </c>
      <c r="C28" s="6" t="s">
        <v>33</v>
      </c>
      <c r="D28" s="8">
        <v>9.4</v>
      </c>
      <c r="E28" s="8">
        <v>1.88</v>
      </c>
      <c r="F28" s="8">
        <f>D28+E28</f>
        <v>11.280000000000001</v>
      </c>
    </row>
    <row r="29" spans="1:25" x14ac:dyDescent="0.3">
      <c r="A29" s="6" t="s">
        <v>190</v>
      </c>
      <c r="B29" s="6" t="s">
        <v>191</v>
      </c>
      <c r="C29" s="6" t="s">
        <v>33</v>
      </c>
      <c r="D29" s="8">
        <v>1265</v>
      </c>
      <c r="E29" s="8">
        <v>0</v>
      </c>
      <c r="F29" s="8">
        <f>D29+E29</f>
        <v>1265</v>
      </c>
    </row>
    <row r="30" spans="1:25" ht="16.2" thickBot="1" x14ac:dyDescent="0.35">
      <c r="A30" s="20" t="s">
        <v>98</v>
      </c>
      <c r="B30" s="18"/>
      <c r="C30" s="18"/>
      <c r="D30" s="39">
        <f>SUM(D27:D29)</f>
        <v>1278.67</v>
      </c>
      <c r="E30" s="39">
        <f>SUM(E27:E29)</f>
        <v>1.88</v>
      </c>
      <c r="F30" s="39">
        <f>SUM(F27:F29)</f>
        <v>1280.55</v>
      </c>
    </row>
    <row r="31" spans="1:25" ht="16.2" thickTop="1" x14ac:dyDescent="0.3">
      <c r="A31" s="37"/>
    </row>
    <row r="32" spans="1:25" ht="15.6" x14ac:dyDescent="0.3">
      <c r="A32" s="29" t="s">
        <v>151</v>
      </c>
      <c r="I32" s="8"/>
      <c r="J32" s="8"/>
    </row>
    <row r="33" spans="1:10" x14ac:dyDescent="0.3">
      <c r="A33" s="6" t="s">
        <v>40</v>
      </c>
      <c r="B33" s="6" t="s">
        <v>42</v>
      </c>
      <c r="C33" s="6" t="s">
        <v>41</v>
      </c>
      <c r="D33" s="46">
        <v>352.2</v>
      </c>
      <c r="E33" s="46">
        <v>70.44</v>
      </c>
      <c r="F33" s="46">
        <f t="shared" ref="F33:F35" si="2">D33+E33</f>
        <v>422.64</v>
      </c>
      <c r="I33" s="8"/>
      <c r="J33" s="8"/>
    </row>
    <row r="34" spans="1:10" x14ac:dyDescent="0.3">
      <c r="A34" s="6" t="s">
        <v>187</v>
      </c>
      <c r="B34" s="6" t="s">
        <v>203</v>
      </c>
      <c r="C34" s="6" t="s">
        <v>33</v>
      </c>
      <c r="D34" s="46">
        <v>594</v>
      </c>
      <c r="E34" s="46">
        <v>0</v>
      </c>
      <c r="F34" s="46">
        <f t="shared" si="2"/>
        <v>594</v>
      </c>
      <c r="I34" s="8"/>
      <c r="J34" s="8"/>
    </row>
    <row r="35" spans="1:10" x14ac:dyDescent="0.3">
      <c r="A35" s="6" t="s">
        <v>185</v>
      </c>
      <c r="B35" s="6" t="s">
        <v>204</v>
      </c>
      <c r="C35" s="6" t="s">
        <v>33</v>
      </c>
      <c r="D35" s="46">
        <v>180</v>
      </c>
      <c r="E35" s="46">
        <v>0</v>
      </c>
      <c r="F35" s="46">
        <f t="shared" si="2"/>
        <v>180</v>
      </c>
      <c r="I35" s="8"/>
      <c r="J35" s="8"/>
    </row>
    <row r="36" spans="1:10" x14ac:dyDescent="0.3">
      <c r="A36" s="6" t="s">
        <v>104</v>
      </c>
      <c r="B36" s="6" t="s">
        <v>186</v>
      </c>
      <c r="C36" s="6" t="s">
        <v>33</v>
      </c>
      <c r="D36" s="46">
        <v>91.25</v>
      </c>
      <c r="E36" s="46">
        <v>18.25</v>
      </c>
      <c r="F36" s="8">
        <f>D36+E36</f>
        <v>109.5</v>
      </c>
    </row>
    <row r="37" spans="1:10" x14ac:dyDescent="0.3">
      <c r="A37" s="6" t="s">
        <v>45</v>
      </c>
      <c r="B37" s="6" t="s">
        <v>46</v>
      </c>
      <c r="C37" s="6" t="s">
        <v>41</v>
      </c>
      <c r="F37" s="8">
        <f>D37+E37</f>
        <v>0</v>
      </c>
    </row>
    <row r="38" spans="1:10" x14ac:dyDescent="0.3">
      <c r="A38" s="6" t="s">
        <v>48</v>
      </c>
      <c r="B38" s="6" t="s">
        <v>28</v>
      </c>
      <c r="C38" s="6" t="s">
        <v>41</v>
      </c>
      <c r="F38" s="8">
        <f t="shared" ref="F38:F43" si="3">D38+E38</f>
        <v>0</v>
      </c>
    </row>
    <row r="39" spans="1:10" x14ac:dyDescent="0.3">
      <c r="A39" s="6" t="s">
        <v>49</v>
      </c>
      <c r="B39" s="6" t="s">
        <v>50</v>
      </c>
      <c r="C39" s="6" t="s">
        <v>41</v>
      </c>
      <c r="D39" s="8">
        <v>732.64</v>
      </c>
      <c r="E39" s="8">
        <v>0</v>
      </c>
      <c r="F39" s="8">
        <f>D39+E39</f>
        <v>732.64</v>
      </c>
    </row>
    <row r="40" spans="1:10" x14ac:dyDescent="0.3">
      <c r="A40" s="6" t="s">
        <v>51</v>
      </c>
      <c r="B40" s="6" t="s">
        <v>52</v>
      </c>
      <c r="C40" s="6" t="s">
        <v>41</v>
      </c>
      <c r="D40" s="8">
        <f>194.08+11.45</f>
        <v>205.53</v>
      </c>
      <c r="E40" s="8">
        <v>38.82</v>
      </c>
      <c r="F40" s="8">
        <f t="shared" si="3"/>
        <v>244.35</v>
      </c>
    </row>
    <row r="41" spans="1:10" x14ac:dyDescent="0.3">
      <c r="A41" s="6" t="s">
        <v>47</v>
      </c>
      <c r="B41" s="6" t="s">
        <v>56</v>
      </c>
      <c r="C41" s="6" t="s">
        <v>41</v>
      </c>
      <c r="D41" s="8">
        <v>100.21</v>
      </c>
      <c r="E41" s="8">
        <v>5.01</v>
      </c>
      <c r="F41" s="8">
        <f t="shared" si="3"/>
        <v>105.22</v>
      </c>
      <c r="H41" s="8"/>
      <c r="I41" s="8"/>
      <c r="J41" s="8"/>
    </row>
    <row r="42" spans="1:10" x14ac:dyDescent="0.3">
      <c r="A42" s="6" t="s">
        <v>47</v>
      </c>
      <c r="B42" s="6" t="s">
        <v>56</v>
      </c>
      <c r="C42" s="6" t="s">
        <v>41</v>
      </c>
      <c r="D42" s="8">
        <v>66.290000000000006</v>
      </c>
      <c r="E42" s="8">
        <v>3.31</v>
      </c>
      <c r="F42" s="8">
        <f t="shared" si="3"/>
        <v>69.600000000000009</v>
      </c>
      <c r="H42" s="8"/>
      <c r="I42" s="8"/>
      <c r="J42" s="8"/>
    </row>
    <row r="43" spans="1:10" x14ac:dyDescent="0.3">
      <c r="A43" s="6" t="s">
        <v>47</v>
      </c>
      <c r="B43" s="6" t="s">
        <v>56</v>
      </c>
      <c r="C43" s="6" t="s">
        <v>41</v>
      </c>
      <c r="D43" s="8">
        <v>578.05999999999995</v>
      </c>
      <c r="E43" s="8">
        <v>115.61</v>
      </c>
      <c r="F43" s="8">
        <f t="shared" si="3"/>
        <v>693.67</v>
      </c>
      <c r="H43" s="8"/>
      <c r="I43" s="8"/>
      <c r="J43" s="8"/>
    </row>
    <row r="44" spans="1:10" x14ac:dyDescent="0.3">
      <c r="A44" s="6" t="s">
        <v>47</v>
      </c>
      <c r="B44" s="6" t="s">
        <v>57</v>
      </c>
      <c r="C44" s="6" t="s">
        <v>41</v>
      </c>
      <c r="D44" s="8">
        <v>812.04</v>
      </c>
      <c r="E44" s="8">
        <v>162.4</v>
      </c>
      <c r="F44" s="8">
        <f>D44+E44</f>
        <v>974.43999999999994</v>
      </c>
      <c r="H44" s="8"/>
      <c r="I44" s="8"/>
      <c r="J44" s="8"/>
    </row>
    <row r="45" spans="1:10" x14ac:dyDescent="0.3">
      <c r="A45" s="6" t="s">
        <v>43</v>
      </c>
      <c r="B45" s="6" t="s">
        <v>44</v>
      </c>
      <c r="C45" s="6" t="s">
        <v>33</v>
      </c>
      <c r="D45" s="8">
        <v>33.74</v>
      </c>
      <c r="E45" s="8">
        <v>6.75</v>
      </c>
      <c r="F45" s="8">
        <f>D45+E45</f>
        <v>40.49</v>
      </c>
    </row>
    <row r="46" spans="1:10" x14ac:dyDescent="0.3">
      <c r="A46" s="6" t="s">
        <v>53</v>
      </c>
      <c r="B46" s="6" t="s">
        <v>54</v>
      </c>
      <c r="C46" s="6" t="s">
        <v>33</v>
      </c>
      <c r="F46" s="8">
        <f>D46+E46</f>
        <v>0</v>
      </c>
      <c r="H46" s="8"/>
      <c r="I46" s="8"/>
      <c r="J46" s="8"/>
    </row>
    <row r="47" spans="1:10" x14ac:dyDescent="0.3">
      <c r="A47" s="6" t="s">
        <v>53</v>
      </c>
      <c r="B47" s="6" t="s">
        <v>55</v>
      </c>
      <c r="C47" s="6" t="s">
        <v>33</v>
      </c>
      <c r="D47" s="8">
        <v>871.28</v>
      </c>
      <c r="E47" s="8">
        <v>174.26</v>
      </c>
      <c r="F47" s="8">
        <f>D47+E47</f>
        <v>1045.54</v>
      </c>
      <c r="H47" s="8"/>
      <c r="I47" s="8"/>
      <c r="J47" s="8"/>
    </row>
    <row r="48" spans="1:10" x14ac:dyDescent="0.3">
      <c r="A48" s="6" t="s">
        <v>138</v>
      </c>
      <c r="B48" s="6" t="s">
        <v>139</v>
      </c>
      <c r="C48" s="6" t="s">
        <v>33</v>
      </c>
      <c r="D48" s="8">
        <v>381.4</v>
      </c>
      <c r="E48" s="8">
        <v>0</v>
      </c>
      <c r="F48" s="8">
        <f t="shared" ref="F48:F49" si="4">D48+E48</f>
        <v>381.4</v>
      </c>
    </row>
    <row r="49" spans="1:26" x14ac:dyDescent="0.3">
      <c r="A49" s="6" t="s">
        <v>58</v>
      </c>
      <c r="B49" s="6" t="s">
        <v>59</v>
      </c>
      <c r="C49" s="6" t="s">
        <v>33</v>
      </c>
      <c r="D49" s="8">
        <v>61.2</v>
      </c>
      <c r="E49" s="8">
        <v>12.24</v>
      </c>
      <c r="F49" s="8">
        <f t="shared" si="4"/>
        <v>73.44</v>
      </c>
    </row>
    <row r="50" spans="1:26" x14ac:dyDescent="0.3">
      <c r="A50" s="6" t="s">
        <v>200</v>
      </c>
      <c r="B50" s="6" t="s">
        <v>201</v>
      </c>
      <c r="C50" s="6" t="s">
        <v>33</v>
      </c>
      <c r="D50" s="8">
        <v>103.94</v>
      </c>
      <c r="E50" s="8">
        <v>20.79</v>
      </c>
      <c r="F50" s="8">
        <f t="shared" ref="F50" si="5">D50+E50</f>
        <v>124.72999999999999</v>
      </c>
    </row>
    <row r="51" spans="1:26" s="18" customFormat="1" ht="15.6" x14ac:dyDescent="0.3">
      <c r="A51" s="6" t="s">
        <v>68</v>
      </c>
      <c r="B51" s="6" t="s">
        <v>174</v>
      </c>
      <c r="C51" s="6" t="s">
        <v>33</v>
      </c>
      <c r="D51" s="8">
        <v>610</v>
      </c>
      <c r="E51" s="8">
        <v>0</v>
      </c>
      <c r="F51" s="8">
        <f>D51+E51</f>
        <v>610</v>
      </c>
      <c r="G51" s="24"/>
      <c r="H51" s="6"/>
      <c r="I51" s="6"/>
      <c r="J51" s="6"/>
      <c r="M51" s="5"/>
      <c r="N51" s="5"/>
      <c r="O51" s="5"/>
      <c r="P51" s="24"/>
      <c r="U51" s="19"/>
      <c r="V51" s="23"/>
      <c r="W51" s="24"/>
      <c r="Y51" s="24"/>
    </row>
    <row r="52" spans="1:26" x14ac:dyDescent="0.3">
      <c r="A52" s="6" t="s">
        <v>196</v>
      </c>
      <c r="B52" s="6" t="s">
        <v>197</v>
      </c>
      <c r="C52" s="6" t="s">
        <v>33</v>
      </c>
      <c r="D52" s="8">
        <v>6581.86</v>
      </c>
      <c r="E52" s="8">
        <v>1316.38</v>
      </c>
      <c r="F52" s="8">
        <f t="shared" ref="F52:F53" si="6">D52+E52</f>
        <v>7898.24</v>
      </c>
    </row>
    <row r="53" spans="1:26" x14ac:dyDescent="0.3">
      <c r="A53" s="6" t="s">
        <v>198</v>
      </c>
      <c r="B53" s="6" t="s">
        <v>199</v>
      </c>
      <c r="C53" s="6" t="s">
        <v>33</v>
      </c>
      <c r="D53" s="8">
        <v>313</v>
      </c>
      <c r="E53" s="8">
        <v>62.6</v>
      </c>
      <c r="F53" s="8">
        <f t="shared" si="6"/>
        <v>375.6</v>
      </c>
    </row>
    <row r="54" spans="1:26" x14ac:dyDescent="0.3">
      <c r="A54" s="6" t="s">
        <v>70</v>
      </c>
      <c r="B54" s="6" t="s">
        <v>195</v>
      </c>
      <c r="C54" s="6" t="s">
        <v>33</v>
      </c>
      <c r="D54" s="8">
        <f>70.43+14.15+20.82+7.24+6.33</f>
        <v>118.97</v>
      </c>
      <c r="E54" s="8">
        <f>14.08+2.83+4.17+1.45+1.27</f>
        <v>23.799999999999997</v>
      </c>
      <c r="F54" s="8">
        <f>D54+E54</f>
        <v>142.76999999999998</v>
      </c>
    </row>
    <row r="55" spans="1:26" x14ac:dyDescent="0.3">
      <c r="A55" s="6" t="s">
        <v>72</v>
      </c>
      <c r="B55" s="6" t="s">
        <v>73</v>
      </c>
      <c r="C55" s="6" t="s">
        <v>33</v>
      </c>
      <c r="D55" s="8">
        <v>2497.87</v>
      </c>
      <c r="E55" s="8">
        <v>0</v>
      </c>
      <c r="F55" s="8">
        <v>2497.87</v>
      </c>
    </row>
    <row r="56" spans="1:26" x14ac:dyDescent="0.3">
      <c r="A56" s="6" t="s">
        <v>74</v>
      </c>
      <c r="B56" s="6" t="s">
        <v>75</v>
      </c>
      <c r="C56" s="6" t="s">
        <v>33</v>
      </c>
      <c r="D56" s="8">
        <v>829.17</v>
      </c>
      <c r="E56" s="8">
        <v>0</v>
      </c>
      <c r="F56" s="8">
        <f t="shared" ref="F56:F57" si="7">D56+E56</f>
        <v>829.17</v>
      </c>
    </row>
    <row r="57" spans="1:26" x14ac:dyDescent="0.3">
      <c r="A57" s="6" t="s">
        <v>76</v>
      </c>
      <c r="B57" s="6" t="s">
        <v>202</v>
      </c>
      <c r="C57" s="6" t="s">
        <v>33</v>
      </c>
      <c r="D57" s="8">
        <v>9.75</v>
      </c>
      <c r="E57" s="8">
        <v>0</v>
      </c>
      <c r="F57" s="8">
        <f t="shared" si="7"/>
        <v>9.75</v>
      </c>
    </row>
    <row r="58" spans="1:26" x14ac:dyDescent="0.3">
      <c r="A58" s="6" t="s">
        <v>78</v>
      </c>
      <c r="B58" s="6" t="s">
        <v>175</v>
      </c>
      <c r="C58" s="6" t="s">
        <v>33</v>
      </c>
      <c r="D58" s="8">
        <v>16.440000000000001</v>
      </c>
      <c r="E58" s="8">
        <v>0.42</v>
      </c>
      <c r="F58" s="8">
        <f>D58+E58</f>
        <v>16.860000000000003</v>
      </c>
      <c r="G58" s="11"/>
      <c r="K58" s="12"/>
      <c r="L58" s="16"/>
      <c r="M58" s="34"/>
      <c r="N58" s="34"/>
      <c r="O58" s="34"/>
      <c r="P58" s="12"/>
      <c r="Q58" s="11"/>
      <c r="U58" s="14"/>
      <c r="V58" s="10"/>
      <c r="W58" s="10"/>
      <c r="X58" s="10"/>
      <c r="Y58" s="9"/>
      <c r="Z58" s="9"/>
    </row>
    <row r="59" spans="1:26" ht="16.2" thickBot="1" x14ac:dyDescent="0.35">
      <c r="A59" s="20" t="s">
        <v>10</v>
      </c>
      <c r="B59" s="18"/>
      <c r="D59" s="39">
        <f>SUM(D33:D58)</f>
        <v>16140.84</v>
      </c>
      <c r="E59" s="39">
        <f>SUM(E33:E58)</f>
        <v>2031.0800000000002</v>
      </c>
      <c r="F59" s="39">
        <f>SUM(F33:F58)</f>
        <v>18171.919999999998</v>
      </c>
      <c r="G59" s="11"/>
      <c r="H59" s="12"/>
      <c r="K59" s="12"/>
      <c r="L59" s="16"/>
      <c r="M59" s="34"/>
      <c r="N59" s="34"/>
      <c r="O59" s="34"/>
      <c r="P59" s="12"/>
      <c r="Q59" s="11"/>
      <c r="U59" s="14"/>
      <c r="V59" s="10"/>
      <c r="W59" s="10"/>
      <c r="X59" s="10"/>
      <c r="Y59" s="9"/>
      <c r="Z59" s="9"/>
    </row>
    <row r="60" spans="1:26" ht="15" thickTop="1" x14ac:dyDescent="0.3">
      <c r="G60" s="11"/>
      <c r="H60" s="12"/>
      <c r="K60" s="12"/>
      <c r="L60" s="16"/>
      <c r="M60" s="34"/>
      <c r="N60" s="34"/>
      <c r="O60" s="34"/>
      <c r="P60" s="12"/>
      <c r="Q60" s="11"/>
      <c r="U60" s="14"/>
      <c r="V60" s="10"/>
      <c r="W60" s="10"/>
      <c r="X60" s="10"/>
      <c r="Y60" s="9"/>
      <c r="Z60" s="9"/>
    </row>
    <row r="61" spans="1:26" x14ac:dyDescent="0.3">
      <c r="H61" s="12"/>
    </row>
    <row r="62" spans="1:26" ht="15.6" x14ac:dyDescent="0.3">
      <c r="C62" s="18"/>
    </row>
    <row r="66" spans="1:6" x14ac:dyDescent="0.3">
      <c r="A66" s="7" t="s">
        <v>11</v>
      </c>
      <c r="B66" s="15"/>
      <c r="C66" s="43" t="s">
        <v>12</v>
      </c>
      <c r="D66" s="42"/>
      <c r="E66" s="40"/>
      <c r="F66" s="6"/>
    </row>
    <row r="67" spans="1:6" x14ac:dyDescent="0.3">
      <c r="A67" s="7"/>
      <c r="B67" s="15"/>
      <c r="D67" s="43"/>
      <c r="E67" s="42"/>
      <c r="F67" s="40"/>
    </row>
    <row r="68" spans="1:6" x14ac:dyDescent="0.3">
      <c r="A68" s="7" t="s">
        <v>13</v>
      </c>
      <c r="B68" s="15"/>
      <c r="C68" s="43" t="s">
        <v>14</v>
      </c>
      <c r="D68" s="42"/>
      <c r="F68" s="40"/>
    </row>
    <row r="69" spans="1:6" x14ac:dyDescent="0.3">
      <c r="F69" s="6"/>
    </row>
  </sheetData>
  <pageMargins left="0.70866141732283472" right="0.27559055118110237" top="0.74803149606299213" bottom="0.35433070866141736" header="0.31496062992125984" footer="0.31496062992125984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B1DBA-C165-4D17-BD99-1D1725754A13}">
  <dimension ref="A1:S50"/>
  <sheetViews>
    <sheetView topLeftCell="A22" workbookViewId="0">
      <selection activeCell="I36" sqref="I36:M36"/>
    </sheetView>
  </sheetViews>
  <sheetFormatPr defaultRowHeight="14.4" x14ac:dyDescent="0.3"/>
  <cols>
    <col min="1" max="1" width="35" bestFit="1" customWidth="1"/>
    <col min="2" max="2" width="24.109375" bestFit="1" customWidth="1"/>
    <col min="3" max="3" width="8.88671875" style="6"/>
    <col min="4" max="4" width="11.33203125" style="8" customWidth="1"/>
    <col min="5" max="5" width="8.88671875" style="8"/>
    <col min="6" max="6" width="11.33203125" style="8" customWidth="1"/>
    <col min="9" max="9" width="32.33203125" bestFit="1" customWidth="1"/>
    <col min="10" max="10" width="27.33203125" bestFit="1" customWidth="1"/>
    <col min="11" max="11" width="9.33203125" bestFit="1" customWidth="1"/>
    <col min="12" max="12" width="8.21875" bestFit="1" customWidth="1"/>
    <col min="13" max="13" width="9.33203125" bestFit="1" customWidth="1"/>
  </cols>
  <sheetData>
    <row r="1" spans="1:19" s="6" customFormat="1" ht="18" x14ac:dyDescent="0.35">
      <c r="A1" s="35" t="s">
        <v>15</v>
      </c>
      <c r="D1" s="8"/>
      <c r="E1" s="8"/>
      <c r="F1" s="8"/>
    </row>
    <row r="2" spans="1:19" s="6" customFormat="1" ht="19.2" customHeight="1" x14ac:dyDescent="0.3">
      <c r="A2" s="18" t="s">
        <v>32</v>
      </c>
      <c r="D2" s="8"/>
      <c r="E2" s="8"/>
      <c r="F2" s="8"/>
    </row>
    <row r="3" spans="1:19" s="6" customFormat="1" x14ac:dyDescent="0.3">
      <c r="D3" s="8"/>
      <c r="E3" s="8"/>
      <c r="F3" s="8"/>
    </row>
    <row r="4" spans="1:19" s="6" customFormat="1" ht="15.6" x14ac:dyDescent="0.3">
      <c r="C4" s="18"/>
      <c r="D4" s="8"/>
      <c r="E4" s="8"/>
      <c r="F4" s="8"/>
    </row>
    <row r="5" spans="1:19" ht="15.6" x14ac:dyDescent="0.3">
      <c r="A5" s="30" t="s">
        <v>168</v>
      </c>
      <c r="B5" s="30" t="s">
        <v>7</v>
      </c>
      <c r="C5" s="6" t="s">
        <v>33</v>
      </c>
      <c r="D5" s="41" t="s">
        <v>6</v>
      </c>
      <c r="E5" s="41" t="s">
        <v>5</v>
      </c>
      <c r="F5" s="38" t="s">
        <v>4</v>
      </c>
      <c r="H5" s="3"/>
      <c r="I5" s="29" t="s">
        <v>3</v>
      </c>
      <c r="J5" s="29" t="s">
        <v>7</v>
      </c>
      <c r="K5" s="41" t="s">
        <v>6</v>
      </c>
      <c r="L5" s="41" t="s">
        <v>5</v>
      </c>
      <c r="M5" s="38" t="s">
        <v>4</v>
      </c>
      <c r="N5" s="4"/>
      <c r="O5" s="1"/>
      <c r="P5" s="2"/>
      <c r="Q5" s="3"/>
      <c r="R5" s="2"/>
      <c r="S5" s="3"/>
    </row>
    <row r="6" spans="1:19" s="6" customFormat="1" x14ac:dyDescent="0.3">
      <c r="A6" s="6" t="s">
        <v>23</v>
      </c>
      <c r="B6" s="6" t="s">
        <v>24</v>
      </c>
      <c r="C6" s="6" t="s">
        <v>33</v>
      </c>
      <c r="D6" s="8">
        <v>1973.79</v>
      </c>
      <c r="E6" s="8">
        <v>68.45</v>
      </c>
      <c r="F6" s="8">
        <f>D6+E6</f>
        <v>2042.24</v>
      </c>
      <c r="I6" s="6" t="s">
        <v>23</v>
      </c>
      <c r="J6" s="6" t="s">
        <v>24</v>
      </c>
      <c r="K6" s="8">
        <v>1973.79</v>
      </c>
      <c r="L6" s="8">
        <v>68.45</v>
      </c>
      <c r="M6" s="8">
        <f t="shared" ref="M6:M10" si="0">K6+L6</f>
        <v>2042.24</v>
      </c>
    </row>
    <row r="7" spans="1:19" s="6" customFormat="1" x14ac:dyDescent="0.3">
      <c r="A7" s="6" t="s">
        <v>25</v>
      </c>
      <c r="B7" s="6" t="s">
        <v>26</v>
      </c>
      <c r="C7" s="6" t="s">
        <v>33</v>
      </c>
      <c r="D7" s="8">
        <v>3000</v>
      </c>
      <c r="E7" s="8">
        <v>0</v>
      </c>
      <c r="F7" s="8">
        <f>D7+E7</f>
        <v>3000</v>
      </c>
      <c r="I7" s="6" t="s">
        <v>25</v>
      </c>
      <c r="J7" s="6" t="s">
        <v>26</v>
      </c>
      <c r="K7" s="8">
        <v>3000</v>
      </c>
      <c r="L7" s="8">
        <v>0</v>
      </c>
      <c r="M7" s="8">
        <f t="shared" si="0"/>
        <v>3000</v>
      </c>
    </row>
    <row r="8" spans="1:19" s="6" customFormat="1" x14ac:dyDescent="0.3">
      <c r="A8" s="6" t="s">
        <v>27</v>
      </c>
      <c r="B8" s="6" t="s">
        <v>28</v>
      </c>
      <c r="C8" s="6" t="s">
        <v>33</v>
      </c>
      <c r="D8" s="8">
        <v>29.08</v>
      </c>
      <c r="E8" s="8">
        <v>0</v>
      </c>
      <c r="F8" s="8">
        <f>D8+E8</f>
        <v>29.08</v>
      </c>
      <c r="I8" s="6" t="s">
        <v>27</v>
      </c>
      <c r="J8" s="6" t="s">
        <v>28</v>
      </c>
      <c r="K8" s="8">
        <v>29.08</v>
      </c>
      <c r="L8" s="8">
        <v>0</v>
      </c>
      <c r="M8" s="8">
        <f t="shared" si="0"/>
        <v>29.08</v>
      </c>
    </row>
    <row r="9" spans="1:19" s="6" customFormat="1" x14ac:dyDescent="0.3">
      <c r="A9" s="6" t="s">
        <v>29</v>
      </c>
      <c r="B9" s="6" t="s">
        <v>30</v>
      </c>
      <c r="C9" s="6" t="s">
        <v>33</v>
      </c>
      <c r="D9" s="8">
        <v>2711.21</v>
      </c>
      <c r="E9" s="8">
        <v>0</v>
      </c>
      <c r="F9" s="8">
        <f>D9+E9</f>
        <v>2711.21</v>
      </c>
      <c r="I9" s="6" t="s">
        <v>29</v>
      </c>
      <c r="J9" s="6" t="s">
        <v>30</v>
      </c>
      <c r="K9" s="8">
        <v>2711.21</v>
      </c>
      <c r="L9" s="8">
        <v>0</v>
      </c>
      <c r="M9" s="8">
        <f t="shared" si="0"/>
        <v>2711.21</v>
      </c>
    </row>
    <row r="10" spans="1:19" s="6" customFormat="1" x14ac:dyDescent="0.3">
      <c r="A10" s="6" t="s">
        <v>31</v>
      </c>
      <c r="B10" s="6" t="s">
        <v>24</v>
      </c>
      <c r="C10" s="6" t="s">
        <v>33</v>
      </c>
      <c r="D10" s="8">
        <v>3136.41</v>
      </c>
      <c r="E10" s="8">
        <v>42.68</v>
      </c>
      <c r="F10" s="8">
        <f>D10+E10</f>
        <v>3179.0899999999997</v>
      </c>
      <c r="I10" s="6" t="s">
        <v>31</v>
      </c>
      <c r="J10" s="6" t="s">
        <v>24</v>
      </c>
      <c r="K10" s="8">
        <v>3136.41</v>
      </c>
      <c r="L10" s="8">
        <v>42.68</v>
      </c>
      <c r="M10" s="8">
        <f t="shared" si="0"/>
        <v>3179.0899999999997</v>
      </c>
    </row>
    <row r="11" spans="1:19" s="18" customFormat="1" ht="16.2" thickBot="1" x14ac:dyDescent="0.35">
      <c r="A11" s="20" t="s">
        <v>9</v>
      </c>
      <c r="B11" s="19"/>
      <c r="C11" s="6" t="s">
        <v>33</v>
      </c>
      <c r="D11" s="39">
        <f>SUM(D6:D10)</f>
        <v>10850.49</v>
      </c>
      <c r="E11" s="39">
        <f>SUM(E6:E10)</f>
        <v>111.13</v>
      </c>
      <c r="F11" s="39">
        <f>SUM(F6:F10)</f>
        <v>10961.619999999999</v>
      </c>
      <c r="H11" s="24"/>
      <c r="I11" s="20" t="s">
        <v>9</v>
      </c>
      <c r="J11" s="19"/>
      <c r="K11" s="39">
        <f>SUM(K6:K10)</f>
        <v>10850.49</v>
      </c>
      <c r="L11" s="39">
        <f>SUM(L6:L10)</f>
        <v>111.13</v>
      </c>
      <c r="M11" s="39">
        <f>SUM(M6:M10)</f>
        <v>10961.619999999999</v>
      </c>
      <c r="N11" s="19"/>
      <c r="O11" s="23"/>
      <c r="P11" s="24"/>
      <c r="R11" s="24"/>
    </row>
    <row r="12" spans="1:19" ht="16.2" thickTop="1" x14ac:dyDescent="0.3">
      <c r="C12" s="18"/>
      <c r="I12" s="6"/>
      <c r="J12" s="6"/>
      <c r="K12" s="8"/>
      <c r="L12" s="8"/>
      <c r="M12" s="8"/>
    </row>
    <row r="13" spans="1:19" s="6" customFormat="1" x14ac:dyDescent="0.3">
      <c r="D13" s="8"/>
      <c r="E13" s="8"/>
      <c r="F13" s="8"/>
      <c r="K13" s="8"/>
      <c r="L13" s="8"/>
      <c r="M13" s="8"/>
    </row>
    <row r="14" spans="1:19" ht="15.6" x14ac:dyDescent="0.3">
      <c r="I14" s="29" t="s">
        <v>8</v>
      </c>
      <c r="J14" s="6"/>
      <c r="K14" s="8"/>
      <c r="L14" s="8"/>
      <c r="M14" s="8"/>
    </row>
    <row r="15" spans="1:19" ht="15.6" x14ac:dyDescent="0.3">
      <c r="A15" s="30" t="s">
        <v>169</v>
      </c>
      <c r="I15" s="6" t="s">
        <v>40</v>
      </c>
      <c r="J15" s="6" t="s">
        <v>42</v>
      </c>
      <c r="K15" s="8">
        <v>316.48</v>
      </c>
      <c r="L15" s="8">
        <v>63.3</v>
      </c>
      <c r="M15" s="8">
        <f t="shared" ref="M15:M45" si="1">K15+L15</f>
        <v>379.78000000000003</v>
      </c>
    </row>
    <row r="16" spans="1:19" s="6" customFormat="1" x14ac:dyDescent="0.3">
      <c r="A16" s="6" t="s">
        <v>2</v>
      </c>
      <c r="B16" s="6" t="s">
        <v>1</v>
      </c>
      <c r="C16" s="6" t="s">
        <v>41</v>
      </c>
      <c r="D16" s="8">
        <v>198.42</v>
      </c>
      <c r="E16" s="8">
        <v>39.68</v>
      </c>
      <c r="F16" s="8">
        <f t="shared" ref="F16:F31" si="2">D16+E16</f>
        <v>238.1</v>
      </c>
      <c r="I16" s="6" t="s">
        <v>118</v>
      </c>
      <c r="J16" s="6" t="s">
        <v>123</v>
      </c>
      <c r="K16" s="8">
        <v>400</v>
      </c>
      <c r="L16" s="8">
        <v>80</v>
      </c>
      <c r="M16" s="8">
        <f t="shared" si="1"/>
        <v>480</v>
      </c>
    </row>
    <row r="17" spans="1:18" x14ac:dyDescent="0.3">
      <c r="C17" s="6" t="s">
        <v>33</v>
      </c>
      <c r="F17" s="8">
        <f t="shared" si="2"/>
        <v>0</v>
      </c>
      <c r="I17" s="6" t="s">
        <v>74</v>
      </c>
      <c r="J17" s="6" t="s">
        <v>124</v>
      </c>
      <c r="K17" s="8">
        <v>785.84</v>
      </c>
      <c r="L17" s="8">
        <v>0</v>
      </c>
      <c r="M17" s="8">
        <f t="shared" si="1"/>
        <v>785.84</v>
      </c>
    </row>
    <row r="18" spans="1:18" x14ac:dyDescent="0.3">
      <c r="C18" s="6" t="s">
        <v>41</v>
      </c>
      <c r="F18" s="8">
        <f t="shared" si="2"/>
        <v>0</v>
      </c>
      <c r="I18" s="6" t="s">
        <v>47</v>
      </c>
      <c r="J18" s="6" t="s">
        <v>99</v>
      </c>
      <c r="K18" s="8">
        <v>439.21</v>
      </c>
      <c r="L18" s="8">
        <v>87.84</v>
      </c>
      <c r="M18" s="8">
        <f>K18+L18</f>
        <v>527.04999999999995</v>
      </c>
    </row>
    <row r="19" spans="1:18" x14ac:dyDescent="0.3">
      <c r="C19" s="6" t="s">
        <v>41</v>
      </c>
      <c r="F19" s="8">
        <f t="shared" si="2"/>
        <v>0</v>
      </c>
      <c r="I19" s="6" t="s">
        <v>125</v>
      </c>
      <c r="J19" s="6" t="s">
        <v>126</v>
      </c>
      <c r="K19" s="8">
        <v>937.5</v>
      </c>
      <c r="L19" s="8">
        <v>0</v>
      </c>
      <c r="M19" s="8">
        <f t="shared" ref="M19:M20" si="3">K19+L19</f>
        <v>937.5</v>
      </c>
    </row>
    <row r="20" spans="1:18" x14ac:dyDescent="0.3">
      <c r="C20" s="6" t="s">
        <v>41</v>
      </c>
      <c r="F20" s="8">
        <f t="shared" si="2"/>
        <v>0</v>
      </c>
      <c r="I20" s="6" t="s">
        <v>114</v>
      </c>
      <c r="J20" s="6" t="s">
        <v>127</v>
      </c>
      <c r="K20" s="8">
        <v>720</v>
      </c>
      <c r="L20" s="8">
        <v>0</v>
      </c>
      <c r="M20" s="8">
        <f t="shared" si="3"/>
        <v>720</v>
      </c>
    </row>
    <row r="21" spans="1:18" x14ac:dyDescent="0.3">
      <c r="C21" s="6" t="s">
        <v>41</v>
      </c>
      <c r="F21" s="8">
        <f t="shared" si="2"/>
        <v>0</v>
      </c>
      <c r="I21" s="6" t="s">
        <v>104</v>
      </c>
      <c r="J21" s="6" t="s">
        <v>128</v>
      </c>
      <c r="K21" s="8">
        <v>92.37</v>
      </c>
      <c r="L21" s="8">
        <v>18.47</v>
      </c>
      <c r="M21" s="8">
        <f>K21+L21</f>
        <v>110.84</v>
      </c>
    </row>
    <row r="22" spans="1:18" x14ac:dyDescent="0.3">
      <c r="C22" s="6" t="s">
        <v>41</v>
      </c>
      <c r="F22" s="8">
        <f t="shared" si="2"/>
        <v>0</v>
      </c>
      <c r="I22" s="6" t="s">
        <v>129</v>
      </c>
      <c r="J22" s="6" t="s">
        <v>130</v>
      </c>
      <c r="K22" s="8">
        <v>120</v>
      </c>
      <c r="L22" s="8">
        <v>0</v>
      </c>
      <c r="M22" s="8">
        <f t="shared" ref="M22:M26" si="4">K22+L22</f>
        <v>120</v>
      </c>
    </row>
    <row r="23" spans="1:18" x14ac:dyDescent="0.3">
      <c r="C23" s="6" t="s">
        <v>33</v>
      </c>
      <c r="F23" s="8">
        <f t="shared" si="2"/>
        <v>0</v>
      </c>
      <c r="I23" s="6" t="s">
        <v>49</v>
      </c>
      <c r="J23" s="6" t="s">
        <v>50</v>
      </c>
      <c r="K23" s="8">
        <v>732.72</v>
      </c>
      <c r="L23" s="8">
        <v>0</v>
      </c>
      <c r="M23" s="8">
        <f t="shared" si="4"/>
        <v>732.72</v>
      </c>
    </row>
    <row r="24" spans="1:18" x14ac:dyDescent="0.3">
      <c r="C24" s="6" t="s">
        <v>33</v>
      </c>
      <c r="F24" s="8">
        <f t="shared" si="2"/>
        <v>0</v>
      </c>
      <c r="I24" s="6" t="s">
        <v>131</v>
      </c>
      <c r="J24" s="6" t="s">
        <v>132</v>
      </c>
      <c r="K24" s="8">
        <v>200</v>
      </c>
      <c r="L24" s="8">
        <v>0</v>
      </c>
      <c r="M24" s="8">
        <f t="shared" si="4"/>
        <v>200</v>
      </c>
    </row>
    <row r="25" spans="1:18" x14ac:dyDescent="0.3">
      <c r="C25" s="6" t="s">
        <v>41</v>
      </c>
      <c r="F25" s="8">
        <f t="shared" si="2"/>
        <v>0</v>
      </c>
      <c r="I25" s="6" t="s">
        <v>133</v>
      </c>
      <c r="J25" s="6" t="s">
        <v>132</v>
      </c>
      <c r="K25" s="8">
        <v>500</v>
      </c>
      <c r="L25" s="8">
        <v>0</v>
      </c>
      <c r="M25" s="8">
        <f t="shared" si="4"/>
        <v>500</v>
      </c>
    </row>
    <row r="26" spans="1:18" x14ac:dyDescent="0.3">
      <c r="C26" s="6" t="s">
        <v>41</v>
      </c>
      <c r="F26" s="8">
        <f t="shared" si="2"/>
        <v>0</v>
      </c>
      <c r="I26" s="6" t="s">
        <v>134</v>
      </c>
      <c r="J26" s="6" t="s">
        <v>132</v>
      </c>
      <c r="K26" s="8">
        <v>500</v>
      </c>
      <c r="L26" s="8">
        <v>0</v>
      </c>
      <c r="M26" s="8">
        <f t="shared" si="4"/>
        <v>500</v>
      </c>
    </row>
    <row r="27" spans="1:18" x14ac:dyDescent="0.3">
      <c r="C27" s="6" t="s">
        <v>41</v>
      </c>
      <c r="F27" s="8">
        <f t="shared" si="2"/>
        <v>0</v>
      </c>
      <c r="I27" s="6" t="s">
        <v>51</v>
      </c>
      <c r="J27" s="6" t="s">
        <v>52</v>
      </c>
      <c r="K27" s="8">
        <f>194.08+11.45</f>
        <v>205.53</v>
      </c>
      <c r="L27" s="8">
        <v>38.82</v>
      </c>
      <c r="M27" s="8">
        <f t="shared" si="1"/>
        <v>244.35</v>
      </c>
    </row>
    <row r="28" spans="1:18" x14ac:dyDescent="0.3">
      <c r="C28" s="6" t="s">
        <v>41</v>
      </c>
      <c r="F28" s="8">
        <f t="shared" si="2"/>
        <v>0</v>
      </c>
      <c r="I28" s="6" t="s">
        <v>135</v>
      </c>
      <c r="J28" s="6" t="s">
        <v>136</v>
      </c>
      <c r="K28" s="8">
        <v>30.95</v>
      </c>
      <c r="L28" s="8">
        <v>6.19</v>
      </c>
      <c r="M28" s="8">
        <f t="shared" si="1"/>
        <v>37.14</v>
      </c>
    </row>
    <row r="29" spans="1:18" x14ac:dyDescent="0.3">
      <c r="C29" s="6" t="s">
        <v>41</v>
      </c>
      <c r="F29" s="8">
        <f t="shared" si="2"/>
        <v>0</v>
      </c>
      <c r="I29" s="6" t="s">
        <v>47</v>
      </c>
      <c r="J29" s="6" t="s">
        <v>103</v>
      </c>
      <c r="K29" s="8">
        <v>145.62</v>
      </c>
      <c r="L29" s="8">
        <v>7.28</v>
      </c>
      <c r="M29" s="8">
        <f t="shared" si="1"/>
        <v>152.9</v>
      </c>
    </row>
    <row r="30" spans="1:18" x14ac:dyDescent="0.3">
      <c r="C30" s="6" t="s">
        <v>33</v>
      </c>
      <c r="F30" s="8">
        <f t="shared" si="2"/>
        <v>0</v>
      </c>
      <c r="I30" s="6" t="s">
        <v>29</v>
      </c>
      <c r="J30" s="6" t="s">
        <v>137</v>
      </c>
      <c r="K30" s="8">
        <v>885.49</v>
      </c>
      <c r="L30" s="8">
        <v>0</v>
      </c>
      <c r="M30" s="8">
        <f t="shared" si="1"/>
        <v>885.49</v>
      </c>
    </row>
    <row r="31" spans="1:18" x14ac:dyDescent="0.3">
      <c r="C31" s="6" t="s">
        <v>33</v>
      </c>
      <c r="F31" s="8">
        <f t="shared" si="2"/>
        <v>0</v>
      </c>
      <c r="I31" s="6" t="s">
        <v>29</v>
      </c>
      <c r="J31" s="6" t="s">
        <v>137</v>
      </c>
      <c r="K31" s="8">
        <v>896.61</v>
      </c>
      <c r="L31" s="8">
        <v>0</v>
      </c>
      <c r="M31" s="8">
        <f t="shared" si="1"/>
        <v>896.61</v>
      </c>
    </row>
    <row r="32" spans="1:18" s="18" customFormat="1" ht="16.2" thickBot="1" x14ac:dyDescent="0.35">
      <c r="A32" s="20" t="s">
        <v>10</v>
      </c>
      <c r="C32" s="6" t="s">
        <v>33</v>
      </c>
      <c r="D32" s="39">
        <f>SUM(D16:D30)</f>
        <v>198.42</v>
      </c>
      <c r="E32" s="39">
        <f>SUM(E16:E30)</f>
        <v>39.68</v>
      </c>
      <c r="F32" s="39">
        <f>SUM(F16:F30)</f>
        <v>238.1</v>
      </c>
      <c r="G32" s="24"/>
      <c r="I32" s="6" t="s">
        <v>29</v>
      </c>
      <c r="J32" s="6" t="s">
        <v>137</v>
      </c>
      <c r="K32" s="8">
        <v>1861.66</v>
      </c>
      <c r="L32" s="8">
        <v>0</v>
      </c>
      <c r="M32" s="8">
        <f t="shared" si="1"/>
        <v>1861.66</v>
      </c>
      <c r="N32" s="19"/>
      <c r="O32" s="23"/>
      <c r="P32" s="24"/>
      <c r="R32" s="24"/>
    </row>
    <row r="33" spans="1:19" ht="15" thickTop="1" x14ac:dyDescent="0.3">
      <c r="C33" s="6" t="s">
        <v>33</v>
      </c>
      <c r="I33" s="6" t="s">
        <v>47</v>
      </c>
      <c r="J33" s="6" t="s">
        <v>103</v>
      </c>
      <c r="K33" s="8">
        <v>78.23</v>
      </c>
      <c r="L33" s="8">
        <v>3.91</v>
      </c>
      <c r="M33" s="8">
        <f t="shared" si="1"/>
        <v>82.14</v>
      </c>
    </row>
    <row r="34" spans="1:19" x14ac:dyDescent="0.3">
      <c r="C34" s="6" t="s">
        <v>33</v>
      </c>
      <c r="I34" s="6" t="s">
        <v>47</v>
      </c>
      <c r="J34" s="6" t="s">
        <v>103</v>
      </c>
      <c r="K34" s="8">
        <v>696.97</v>
      </c>
      <c r="L34" s="8">
        <v>139.38999999999999</v>
      </c>
      <c r="M34" s="8">
        <f t="shared" si="1"/>
        <v>836.36</v>
      </c>
    </row>
    <row r="35" spans="1:19" x14ac:dyDescent="0.3">
      <c r="C35" s="6" t="s">
        <v>33</v>
      </c>
      <c r="I35" s="6" t="s">
        <v>47</v>
      </c>
      <c r="J35" s="6" t="s">
        <v>57</v>
      </c>
      <c r="K35" s="8">
        <v>979.8</v>
      </c>
      <c r="L35" s="8">
        <v>195.96</v>
      </c>
      <c r="M35" s="8">
        <f t="shared" si="1"/>
        <v>1175.76</v>
      </c>
    </row>
    <row r="36" spans="1:19" x14ac:dyDescent="0.3">
      <c r="C36" s="6" t="s">
        <v>33</v>
      </c>
      <c r="I36" s="6" t="s">
        <v>138</v>
      </c>
      <c r="J36" s="6" t="s">
        <v>139</v>
      </c>
      <c r="K36" s="8">
        <v>379</v>
      </c>
      <c r="L36" s="8">
        <v>0</v>
      </c>
      <c r="M36" s="8">
        <f t="shared" si="1"/>
        <v>379</v>
      </c>
    </row>
    <row r="37" spans="1:19" x14ac:dyDescent="0.3">
      <c r="C37" s="6" t="s">
        <v>33</v>
      </c>
      <c r="I37" s="6" t="s">
        <v>58</v>
      </c>
      <c r="J37" s="6" t="s">
        <v>140</v>
      </c>
      <c r="K37" s="8">
        <f>61.2*2</f>
        <v>122.4</v>
      </c>
      <c r="L37" s="8">
        <f>12.24*2</f>
        <v>24.48</v>
      </c>
      <c r="M37" s="8">
        <f t="shared" si="1"/>
        <v>146.88</v>
      </c>
    </row>
    <row r="38" spans="1:19" x14ac:dyDescent="0.3">
      <c r="C38" s="6" t="s">
        <v>33</v>
      </c>
      <c r="I38" s="6" t="s">
        <v>43</v>
      </c>
      <c r="J38" s="6" t="s">
        <v>44</v>
      </c>
      <c r="K38" s="8">
        <v>85.88</v>
      </c>
      <c r="L38" s="8">
        <v>17.18</v>
      </c>
      <c r="M38" s="8">
        <f t="shared" si="1"/>
        <v>103.06</v>
      </c>
    </row>
    <row r="39" spans="1:19" s="6" customFormat="1" x14ac:dyDescent="0.3">
      <c r="A39" s="7" t="s">
        <v>11</v>
      </c>
      <c r="B39" s="15"/>
      <c r="C39" s="6" t="s">
        <v>33</v>
      </c>
      <c r="D39" s="43" t="s">
        <v>12</v>
      </c>
      <c r="E39" s="42"/>
      <c r="F39" s="40"/>
      <c r="G39" s="11"/>
      <c r="H39" s="12"/>
      <c r="I39" s="6" t="s">
        <v>76</v>
      </c>
      <c r="J39" s="6" t="s">
        <v>77</v>
      </c>
      <c r="K39" s="8">
        <v>9.4</v>
      </c>
      <c r="L39" s="8">
        <v>1.88</v>
      </c>
      <c r="M39" s="8">
        <f t="shared" si="1"/>
        <v>11.280000000000001</v>
      </c>
      <c r="N39" s="14"/>
      <c r="O39" s="10"/>
      <c r="P39" s="10"/>
      <c r="Q39" s="10"/>
      <c r="R39" s="9"/>
      <c r="S39" s="9"/>
    </row>
    <row r="40" spans="1:19" s="6" customFormat="1" x14ac:dyDescent="0.3">
      <c r="A40" s="7"/>
      <c r="B40" s="15"/>
      <c r="C40" s="6" t="s">
        <v>33</v>
      </c>
      <c r="D40" s="43"/>
      <c r="E40" s="42"/>
      <c r="F40" s="40"/>
      <c r="G40" s="11"/>
      <c r="H40" s="12"/>
      <c r="I40" s="6" t="s">
        <v>53</v>
      </c>
      <c r="J40" s="6" t="s">
        <v>55</v>
      </c>
      <c r="K40" s="8">
        <v>820</v>
      </c>
      <c r="L40" s="8">
        <v>164</v>
      </c>
      <c r="M40" s="8">
        <f t="shared" si="1"/>
        <v>984</v>
      </c>
      <c r="N40" s="14"/>
      <c r="O40" s="10"/>
      <c r="P40" s="10"/>
      <c r="Q40" s="10"/>
      <c r="R40" s="9"/>
      <c r="S40" s="9"/>
    </row>
    <row r="41" spans="1:19" s="6" customFormat="1" x14ac:dyDescent="0.3">
      <c r="A41" s="7" t="s">
        <v>13</v>
      </c>
      <c r="B41" s="15"/>
      <c r="D41" s="43" t="s">
        <v>14</v>
      </c>
      <c r="E41" s="42"/>
      <c r="F41" s="40"/>
      <c r="G41" s="11"/>
      <c r="H41" s="12"/>
      <c r="I41" s="6" t="s">
        <v>70</v>
      </c>
      <c r="J41" s="6" t="s">
        <v>141</v>
      </c>
      <c r="K41" s="8">
        <v>80.53</v>
      </c>
      <c r="L41" s="8">
        <v>16.11</v>
      </c>
      <c r="M41" s="8">
        <f t="shared" si="1"/>
        <v>96.64</v>
      </c>
      <c r="N41" s="14"/>
      <c r="O41" s="10"/>
      <c r="P41" s="10"/>
      <c r="Q41" s="10"/>
      <c r="R41" s="9"/>
      <c r="S41" s="9"/>
    </row>
    <row r="42" spans="1:19" ht="15.6" x14ac:dyDescent="0.3">
      <c r="C42" s="18"/>
      <c r="I42" s="6" t="s">
        <v>142</v>
      </c>
      <c r="J42" s="6" t="s">
        <v>143</v>
      </c>
      <c r="K42" s="8">
        <v>350</v>
      </c>
      <c r="L42" s="8">
        <v>70</v>
      </c>
      <c r="M42" s="8">
        <f t="shared" si="1"/>
        <v>420</v>
      </c>
    </row>
    <row r="43" spans="1:19" x14ac:dyDescent="0.3">
      <c r="I43" s="6" t="s">
        <v>144</v>
      </c>
      <c r="J43" s="6" t="s">
        <v>145</v>
      </c>
      <c r="K43" s="8">
        <v>1490</v>
      </c>
      <c r="L43" s="8">
        <v>298</v>
      </c>
      <c r="M43" s="8">
        <f t="shared" si="1"/>
        <v>1788</v>
      </c>
    </row>
    <row r="44" spans="1:19" x14ac:dyDescent="0.3">
      <c r="I44" s="6" t="s">
        <v>146</v>
      </c>
      <c r="J44" s="6" t="s">
        <v>147</v>
      </c>
      <c r="K44" s="8">
        <v>103.94</v>
      </c>
      <c r="L44" s="8">
        <v>20.79</v>
      </c>
      <c r="M44" s="8">
        <f t="shared" si="1"/>
        <v>124.72999999999999</v>
      </c>
    </row>
    <row r="45" spans="1:19" x14ac:dyDescent="0.3">
      <c r="I45" s="6" t="s">
        <v>148</v>
      </c>
      <c r="J45" s="6" t="s">
        <v>1</v>
      </c>
      <c r="K45" s="8">
        <v>198.42</v>
      </c>
      <c r="L45" s="8">
        <v>39.68</v>
      </c>
      <c r="M45" s="8">
        <f t="shared" si="1"/>
        <v>238.1</v>
      </c>
    </row>
    <row r="46" spans="1:19" x14ac:dyDescent="0.3">
      <c r="I46" s="6" t="s">
        <v>72</v>
      </c>
      <c r="J46" s="6" t="s">
        <v>73</v>
      </c>
      <c r="K46" s="8">
        <v>4251.18</v>
      </c>
      <c r="L46" s="8">
        <v>0</v>
      </c>
      <c r="M46" s="8">
        <f>K46+L46</f>
        <v>4251.18</v>
      </c>
    </row>
    <row r="47" spans="1:19" x14ac:dyDescent="0.3">
      <c r="I47" s="6" t="s">
        <v>74</v>
      </c>
      <c r="J47" s="6" t="s">
        <v>149</v>
      </c>
      <c r="K47" s="8">
        <v>785.84</v>
      </c>
      <c r="L47" s="8">
        <v>0</v>
      </c>
      <c r="M47" s="8">
        <f t="shared" ref="M47" si="5">K47+L47</f>
        <v>785.84</v>
      </c>
    </row>
    <row r="48" spans="1:19" x14ac:dyDescent="0.3">
      <c r="I48" s="6"/>
      <c r="J48" s="6"/>
      <c r="K48" s="8"/>
      <c r="L48" s="8"/>
      <c r="M48" s="8"/>
    </row>
    <row r="49" spans="9:13" ht="16.2" thickBot="1" x14ac:dyDescent="0.35">
      <c r="I49" s="20" t="s">
        <v>10</v>
      </c>
      <c r="J49" s="18"/>
      <c r="K49" s="39">
        <f>SUM(K15:K47)</f>
        <v>20201.569999999996</v>
      </c>
      <c r="L49" s="39">
        <f>SUM(L15:L47)</f>
        <v>1293.28</v>
      </c>
      <c r="M49" s="39">
        <f>SUM(M15:M47)</f>
        <v>21494.85</v>
      </c>
    </row>
    <row r="50" spans="9:13" ht="15" thickTop="1" x14ac:dyDescent="0.3"/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3483A-0E07-425A-ABF2-D578B4BFFE5E}">
  <dimension ref="A1:Z53"/>
  <sheetViews>
    <sheetView topLeftCell="A7" workbookViewId="0">
      <selection activeCell="H33" sqref="H33"/>
    </sheetView>
  </sheetViews>
  <sheetFormatPr defaultRowHeight="14.4" x14ac:dyDescent="0.3"/>
  <cols>
    <col min="1" max="1" width="35" style="6" bestFit="1" customWidth="1"/>
    <col min="2" max="2" width="22.21875" style="6" bestFit="1" customWidth="1"/>
    <col min="3" max="3" width="8.88671875" style="6"/>
    <col min="4" max="4" width="9.88671875" style="8" customWidth="1"/>
    <col min="5" max="5" width="8.88671875" style="8"/>
    <col min="6" max="6" width="10.5546875" style="8" bestFit="1" customWidth="1"/>
    <col min="7" max="8" width="8.88671875" style="6"/>
    <col min="9" max="9" width="39.21875" style="6" bestFit="1" customWidth="1"/>
    <col min="10" max="10" width="5.21875" style="6" bestFit="1" customWidth="1"/>
    <col min="11" max="11" width="36.5546875" style="6" bestFit="1" customWidth="1"/>
    <col min="12" max="12" width="9.33203125" style="6" bestFit="1" customWidth="1"/>
    <col min="13" max="13" width="8.21875" style="6" bestFit="1" customWidth="1"/>
    <col min="14" max="14" width="9.33203125" style="6" bestFit="1" customWidth="1"/>
    <col min="15" max="16384" width="8.88671875" style="6"/>
  </cols>
  <sheetData>
    <row r="1" spans="1:26" ht="18" x14ac:dyDescent="0.35">
      <c r="A1" s="35" t="s">
        <v>15</v>
      </c>
    </row>
    <row r="2" spans="1:26" ht="19.2" customHeight="1" x14ac:dyDescent="0.3">
      <c r="A2" s="18" t="s">
        <v>0</v>
      </c>
    </row>
    <row r="4" spans="1:26" ht="15.6" x14ac:dyDescent="0.3">
      <c r="A4" s="29" t="s">
        <v>170</v>
      </c>
      <c r="B4" s="30" t="s">
        <v>7</v>
      </c>
      <c r="C4" s="18"/>
      <c r="D4" s="41" t="s">
        <v>6</v>
      </c>
      <c r="E4" s="41" t="s">
        <v>5</v>
      </c>
      <c r="F4" s="38" t="s">
        <v>4</v>
      </c>
      <c r="H4" s="27"/>
      <c r="I4" s="29" t="s">
        <v>20</v>
      </c>
      <c r="J4" s="18"/>
      <c r="K4" s="29" t="s">
        <v>7</v>
      </c>
      <c r="L4" s="41" t="s">
        <v>6</v>
      </c>
      <c r="M4" s="41" t="s">
        <v>5</v>
      </c>
      <c r="N4" s="38" t="s">
        <v>4</v>
      </c>
      <c r="O4" s="32"/>
      <c r="P4" s="27"/>
      <c r="Q4" s="33"/>
      <c r="R4" s="27"/>
      <c r="S4" s="27"/>
      <c r="T4" s="27"/>
      <c r="U4" s="28"/>
      <c r="V4" s="25"/>
      <c r="W4" s="26"/>
      <c r="X4" s="27"/>
      <c r="Y4" s="26"/>
      <c r="Z4" s="27"/>
    </row>
    <row r="5" spans="1:26" x14ac:dyDescent="0.3">
      <c r="C5" s="6" t="s">
        <v>33</v>
      </c>
      <c r="F5" s="8">
        <f>D5+E5</f>
        <v>0</v>
      </c>
      <c r="I5" s="6" t="s">
        <v>27</v>
      </c>
      <c r="K5" s="6" t="s">
        <v>28</v>
      </c>
      <c r="L5" s="8">
        <v>29.08</v>
      </c>
      <c r="M5" s="8">
        <v>0</v>
      </c>
      <c r="N5" s="8">
        <f t="shared" ref="N5:N13" si="0">L5+M5</f>
        <v>29.08</v>
      </c>
    </row>
    <row r="6" spans="1:26" x14ac:dyDescent="0.3">
      <c r="C6" s="6" t="s">
        <v>33</v>
      </c>
      <c r="F6" s="8">
        <f t="shared" ref="F6:F18" si="1">D6+E6</f>
        <v>0</v>
      </c>
      <c r="I6" s="6" t="s">
        <v>80</v>
      </c>
      <c r="K6" s="6" t="s">
        <v>81</v>
      </c>
      <c r="L6" s="8">
        <v>110</v>
      </c>
      <c r="M6" s="8">
        <v>0</v>
      </c>
      <c r="N6" s="8">
        <f t="shared" si="0"/>
        <v>110</v>
      </c>
    </row>
    <row r="7" spans="1:26" x14ac:dyDescent="0.3">
      <c r="C7" s="6" t="s">
        <v>33</v>
      </c>
      <c r="F7" s="8">
        <f t="shared" si="1"/>
        <v>0</v>
      </c>
      <c r="I7" s="6" t="s">
        <v>82</v>
      </c>
      <c r="K7" s="6" t="s">
        <v>83</v>
      </c>
      <c r="L7" s="8">
        <v>383</v>
      </c>
      <c r="M7" s="8">
        <v>76.599999999999994</v>
      </c>
      <c r="N7" s="8">
        <f t="shared" si="0"/>
        <v>459.6</v>
      </c>
    </row>
    <row r="8" spans="1:26" x14ac:dyDescent="0.3">
      <c r="C8" s="6" t="s">
        <v>33</v>
      </c>
      <c r="F8" s="8">
        <f t="shared" si="1"/>
        <v>0</v>
      </c>
      <c r="I8" s="6" t="s">
        <v>29</v>
      </c>
      <c r="K8" s="6" t="s">
        <v>84</v>
      </c>
      <c r="L8" s="8">
        <v>503.96</v>
      </c>
      <c r="M8" s="8">
        <v>0</v>
      </c>
      <c r="N8" s="8">
        <f t="shared" si="0"/>
        <v>503.96</v>
      </c>
    </row>
    <row r="9" spans="1:26" x14ac:dyDescent="0.3">
      <c r="C9" s="6" t="s">
        <v>33</v>
      </c>
      <c r="F9" s="8">
        <f t="shared" si="1"/>
        <v>0</v>
      </c>
      <c r="I9" s="6" t="s">
        <v>27</v>
      </c>
      <c r="K9" s="6" t="s">
        <v>28</v>
      </c>
      <c r="L9" s="8">
        <v>29.08</v>
      </c>
      <c r="M9" s="8">
        <v>0</v>
      </c>
      <c r="N9" s="8">
        <f t="shared" si="0"/>
        <v>29.08</v>
      </c>
    </row>
    <row r="10" spans="1:26" x14ac:dyDescent="0.3">
      <c r="C10" s="6" t="s">
        <v>33</v>
      </c>
      <c r="F10" s="8">
        <f t="shared" si="1"/>
        <v>0</v>
      </c>
      <c r="I10" s="6" t="s">
        <v>27</v>
      </c>
      <c r="K10" s="6" t="s">
        <v>28</v>
      </c>
      <c r="L10" s="8">
        <v>10.54</v>
      </c>
      <c r="M10" s="8">
        <v>0</v>
      </c>
      <c r="N10" s="8">
        <f t="shared" si="0"/>
        <v>10.54</v>
      </c>
    </row>
    <row r="11" spans="1:26" x14ac:dyDescent="0.3">
      <c r="C11" s="6" t="s">
        <v>33</v>
      </c>
      <c r="F11" s="8">
        <f t="shared" si="1"/>
        <v>0</v>
      </c>
      <c r="I11" s="6" t="s">
        <v>29</v>
      </c>
      <c r="K11" s="6" t="s">
        <v>85</v>
      </c>
      <c r="L11" s="8">
        <v>2383.4699999999998</v>
      </c>
      <c r="M11" s="8">
        <v>0</v>
      </c>
      <c r="N11" s="8">
        <f t="shared" si="0"/>
        <v>2383.4699999999998</v>
      </c>
    </row>
    <row r="12" spans="1:26" ht="15.6" x14ac:dyDescent="0.3">
      <c r="C12" s="18"/>
      <c r="F12" s="8">
        <f t="shared" si="1"/>
        <v>0</v>
      </c>
      <c r="I12" s="6" t="s">
        <v>86</v>
      </c>
      <c r="K12" s="6" t="s">
        <v>87</v>
      </c>
      <c r="L12" s="8">
        <v>300</v>
      </c>
      <c r="M12" s="8">
        <v>0</v>
      </c>
      <c r="N12" s="8">
        <f t="shared" si="0"/>
        <v>300</v>
      </c>
    </row>
    <row r="13" spans="1:26" x14ac:dyDescent="0.3">
      <c r="F13" s="8">
        <f t="shared" si="1"/>
        <v>0</v>
      </c>
      <c r="I13" s="6" t="s">
        <v>29</v>
      </c>
      <c r="K13" s="6" t="s">
        <v>88</v>
      </c>
      <c r="L13" s="8">
        <v>858.29</v>
      </c>
      <c r="M13" s="8">
        <v>0</v>
      </c>
      <c r="N13" s="8">
        <f t="shared" si="0"/>
        <v>858.29</v>
      </c>
    </row>
    <row r="14" spans="1:26" ht="16.2" thickBot="1" x14ac:dyDescent="0.35">
      <c r="F14" s="8">
        <f t="shared" si="1"/>
        <v>0</v>
      </c>
      <c r="I14" s="20" t="s">
        <v>9</v>
      </c>
      <c r="J14" s="18"/>
      <c r="K14" s="19"/>
      <c r="L14" s="39">
        <f>SUM(L5:L13)</f>
        <v>4607.42</v>
      </c>
      <c r="M14" s="39">
        <f>SUM(M5:M13)</f>
        <v>76.599999999999994</v>
      </c>
      <c r="N14" s="39">
        <f>SUM(N5:N13)</f>
        <v>4684.0199999999995</v>
      </c>
    </row>
    <row r="15" spans="1:26" ht="16.2" thickTop="1" x14ac:dyDescent="0.3">
      <c r="F15" s="8">
        <f t="shared" si="1"/>
        <v>0</v>
      </c>
      <c r="I15" s="20"/>
      <c r="J15" s="18"/>
      <c r="K15" s="19"/>
      <c r="L15" s="45"/>
      <c r="M15" s="45"/>
      <c r="N15" s="45"/>
    </row>
    <row r="16" spans="1:26" x14ac:dyDescent="0.3">
      <c r="C16" s="6" t="s">
        <v>41</v>
      </c>
      <c r="F16" s="8">
        <f t="shared" si="1"/>
        <v>0</v>
      </c>
      <c r="L16" s="8"/>
      <c r="M16" s="8"/>
      <c r="N16" s="8"/>
    </row>
    <row r="17" spans="1:25" ht="15.6" x14ac:dyDescent="0.3">
      <c r="C17" s="6" t="s">
        <v>33</v>
      </c>
      <c r="F17" s="8">
        <f t="shared" si="1"/>
        <v>0</v>
      </c>
      <c r="I17" s="29" t="s">
        <v>89</v>
      </c>
      <c r="L17" s="8"/>
      <c r="M17" s="8"/>
      <c r="N17" s="8"/>
    </row>
    <row r="18" spans="1:25" x14ac:dyDescent="0.3">
      <c r="C18" s="6" t="s">
        <v>41</v>
      </c>
      <c r="F18" s="8">
        <f t="shared" si="1"/>
        <v>0</v>
      </c>
      <c r="I18" s="6" t="s">
        <v>90</v>
      </c>
      <c r="J18" s="6" t="s">
        <v>33</v>
      </c>
      <c r="K18" s="6" t="s">
        <v>91</v>
      </c>
      <c r="L18" s="8">
        <v>450</v>
      </c>
      <c r="M18" s="8">
        <v>0</v>
      </c>
      <c r="N18" s="8">
        <f>L18+M18</f>
        <v>450</v>
      </c>
    </row>
    <row r="19" spans="1:25" s="18" customFormat="1" ht="16.2" thickBot="1" x14ac:dyDescent="0.35">
      <c r="A19" s="20" t="s">
        <v>9</v>
      </c>
      <c r="B19" s="19"/>
      <c r="C19" s="6" t="s">
        <v>41</v>
      </c>
      <c r="D19" s="39">
        <f>SUM(D6:D18)</f>
        <v>0</v>
      </c>
      <c r="E19" s="39">
        <f>SUM(E6:E18)</f>
        <v>0</v>
      </c>
      <c r="F19" s="39">
        <f>SUM(F6:F18)</f>
        <v>0</v>
      </c>
      <c r="H19" s="24"/>
      <c r="I19" s="6" t="s">
        <v>92</v>
      </c>
      <c r="J19" s="6" t="s">
        <v>33</v>
      </c>
      <c r="K19" s="6" t="s">
        <v>93</v>
      </c>
      <c r="L19" s="8">
        <v>375</v>
      </c>
      <c r="M19" s="8">
        <v>0</v>
      </c>
      <c r="N19" s="8">
        <f>L19+M19</f>
        <v>375</v>
      </c>
      <c r="O19" s="5"/>
      <c r="Q19" s="24"/>
      <c r="U19" s="19"/>
      <c r="V19" s="23"/>
      <c r="W19" s="24"/>
      <c r="Y19" s="24"/>
    </row>
    <row r="20" spans="1:25" ht="15" thickTop="1" x14ac:dyDescent="0.3">
      <c r="C20" s="6" t="s">
        <v>41</v>
      </c>
      <c r="I20" s="6" t="s">
        <v>94</v>
      </c>
      <c r="J20" s="6" t="s">
        <v>33</v>
      </c>
      <c r="K20" s="6" t="s">
        <v>95</v>
      </c>
      <c r="L20" s="8">
        <v>157</v>
      </c>
      <c r="M20" s="8">
        <v>31.4</v>
      </c>
      <c r="N20" s="8">
        <f>L20+M20</f>
        <v>188.4</v>
      </c>
    </row>
    <row r="21" spans="1:25" ht="15.6" x14ac:dyDescent="0.3">
      <c r="A21" s="37"/>
      <c r="C21" s="6" t="s">
        <v>41</v>
      </c>
      <c r="I21" s="6" t="s">
        <v>96</v>
      </c>
      <c r="J21" s="6" t="s">
        <v>41</v>
      </c>
      <c r="K21" s="6" t="s">
        <v>97</v>
      </c>
      <c r="L21" s="8">
        <v>1146.22</v>
      </c>
      <c r="M21" s="8">
        <v>229.24</v>
      </c>
      <c r="N21" s="8">
        <f>L21+M21</f>
        <v>1375.46</v>
      </c>
    </row>
    <row r="22" spans="1:25" ht="16.2" thickBot="1" x14ac:dyDescent="0.35">
      <c r="A22" s="30" t="s">
        <v>171</v>
      </c>
      <c r="C22" s="6" t="s">
        <v>41</v>
      </c>
      <c r="I22" s="20" t="s">
        <v>98</v>
      </c>
      <c r="J22" s="18"/>
      <c r="K22" s="18"/>
      <c r="L22" s="39">
        <f>SUM(L18:L21)</f>
        <v>2128.2200000000003</v>
      </c>
      <c r="M22" s="39">
        <f>SUM(M18:M21)</f>
        <v>260.64</v>
      </c>
      <c r="N22" s="39">
        <f>SUM(N18:N21)</f>
        <v>2388.86</v>
      </c>
    </row>
    <row r="23" spans="1:25" ht="15" thickTop="1" x14ac:dyDescent="0.3">
      <c r="C23" s="6" t="s">
        <v>33</v>
      </c>
      <c r="F23" s="8">
        <f>D23+E23</f>
        <v>0</v>
      </c>
      <c r="L23" s="8"/>
      <c r="M23" s="8"/>
      <c r="N23" s="8"/>
    </row>
    <row r="24" spans="1:25" ht="15.6" x14ac:dyDescent="0.3">
      <c r="C24" s="6" t="s">
        <v>33</v>
      </c>
      <c r="F24" s="8">
        <f t="shared" ref="F24:F38" si="2">D24+E24</f>
        <v>0</v>
      </c>
      <c r="I24" s="29" t="s">
        <v>19</v>
      </c>
      <c r="L24" s="8"/>
      <c r="M24" s="8"/>
      <c r="N24" s="8"/>
    </row>
    <row r="25" spans="1:25" x14ac:dyDescent="0.3">
      <c r="C25" s="6" t="s">
        <v>41</v>
      </c>
      <c r="F25" s="8">
        <f t="shared" si="2"/>
        <v>0</v>
      </c>
      <c r="I25" s="6" t="s">
        <v>40</v>
      </c>
      <c r="J25" s="6" t="s">
        <v>41</v>
      </c>
      <c r="K25" s="6" t="s">
        <v>42</v>
      </c>
      <c r="L25" s="8">
        <v>315.27999999999997</v>
      </c>
      <c r="M25" s="8">
        <v>63.06</v>
      </c>
      <c r="N25" s="8">
        <f t="shared" ref="N25:N51" si="3">L25+M25</f>
        <v>378.34</v>
      </c>
    </row>
    <row r="26" spans="1:25" x14ac:dyDescent="0.3">
      <c r="C26" s="6" t="s">
        <v>41</v>
      </c>
      <c r="F26" s="8">
        <f t="shared" si="2"/>
        <v>0</v>
      </c>
      <c r="I26" s="6" t="s">
        <v>47</v>
      </c>
      <c r="J26" s="6" t="s">
        <v>41</v>
      </c>
      <c r="K26" s="6" t="s">
        <v>99</v>
      </c>
      <c r="L26" s="8">
        <v>416.73</v>
      </c>
      <c r="M26" s="8">
        <v>83.34</v>
      </c>
      <c r="N26" s="8">
        <f t="shared" si="3"/>
        <v>500.07000000000005</v>
      </c>
    </row>
    <row r="27" spans="1:25" x14ac:dyDescent="0.3">
      <c r="C27" s="6" t="s">
        <v>41</v>
      </c>
      <c r="F27" s="8">
        <f t="shared" si="2"/>
        <v>0</v>
      </c>
      <c r="I27" s="6" t="s">
        <v>27</v>
      </c>
      <c r="J27" s="6" t="s">
        <v>41</v>
      </c>
      <c r="K27" s="6" t="s">
        <v>28</v>
      </c>
      <c r="L27" s="8">
        <v>30</v>
      </c>
      <c r="M27" s="8">
        <v>0</v>
      </c>
      <c r="N27" s="8">
        <f t="shared" si="3"/>
        <v>30</v>
      </c>
    </row>
    <row r="28" spans="1:25" x14ac:dyDescent="0.3">
      <c r="C28" s="6" t="s">
        <v>41</v>
      </c>
      <c r="F28" s="8">
        <f t="shared" si="2"/>
        <v>0</v>
      </c>
      <c r="I28" s="6" t="s">
        <v>100</v>
      </c>
      <c r="J28" s="6" t="s">
        <v>41</v>
      </c>
      <c r="K28" s="6" t="s">
        <v>101</v>
      </c>
      <c r="L28" s="8">
        <v>16.670000000000002</v>
      </c>
      <c r="M28" s="8">
        <v>3.33</v>
      </c>
      <c r="N28" s="8">
        <f t="shared" si="3"/>
        <v>20</v>
      </c>
    </row>
    <row r="29" spans="1:25" x14ac:dyDescent="0.3">
      <c r="C29" s="6" t="s">
        <v>41</v>
      </c>
      <c r="F29" s="8">
        <f t="shared" si="2"/>
        <v>0</v>
      </c>
      <c r="I29" s="6" t="s">
        <v>49</v>
      </c>
      <c r="J29" s="6" t="s">
        <v>41</v>
      </c>
      <c r="K29" s="6" t="s">
        <v>50</v>
      </c>
      <c r="L29" s="8">
        <v>732.64</v>
      </c>
      <c r="M29" s="8">
        <v>0</v>
      </c>
      <c r="N29" s="8">
        <f t="shared" si="3"/>
        <v>732.64</v>
      </c>
    </row>
    <row r="30" spans="1:25" x14ac:dyDescent="0.3">
      <c r="C30" s="6" t="s">
        <v>33</v>
      </c>
      <c r="F30" s="8">
        <f t="shared" si="2"/>
        <v>0</v>
      </c>
      <c r="I30" s="6" t="s">
        <v>68</v>
      </c>
      <c r="J30" s="6" t="s">
        <v>33</v>
      </c>
      <c r="K30" s="6" t="s">
        <v>102</v>
      </c>
      <c r="L30" s="8">
        <v>300</v>
      </c>
      <c r="M30" s="8">
        <v>0</v>
      </c>
      <c r="N30" s="8">
        <f t="shared" si="3"/>
        <v>300</v>
      </c>
    </row>
    <row r="31" spans="1:25" x14ac:dyDescent="0.3">
      <c r="C31" s="6" t="s">
        <v>33</v>
      </c>
      <c r="F31" s="8">
        <f t="shared" si="2"/>
        <v>0</v>
      </c>
      <c r="I31" s="6" t="s">
        <v>47</v>
      </c>
      <c r="J31" s="6" t="s">
        <v>41</v>
      </c>
      <c r="K31" s="6" t="s">
        <v>103</v>
      </c>
      <c r="L31" s="8">
        <v>109</v>
      </c>
      <c r="M31" s="8">
        <v>5.45</v>
      </c>
      <c r="N31" s="8">
        <f t="shared" si="3"/>
        <v>114.45</v>
      </c>
    </row>
    <row r="32" spans="1:25" x14ac:dyDescent="0.3">
      <c r="C32" s="6" t="s">
        <v>33</v>
      </c>
      <c r="F32" s="8">
        <f t="shared" si="2"/>
        <v>0</v>
      </c>
      <c r="I32" s="6" t="s">
        <v>51</v>
      </c>
      <c r="J32" s="6" t="s">
        <v>41</v>
      </c>
      <c r="K32" s="6" t="s">
        <v>52</v>
      </c>
      <c r="L32" s="8">
        <f>194.08+11.45</f>
        <v>205.53</v>
      </c>
      <c r="M32" s="8">
        <v>38.82</v>
      </c>
      <c r="N32" s="8">
        <f t="shared" si="3"/>
        <v>244.35</v>
      </c>
    </row>
    <row r="33" spans="1:26" x14ac:dyDescent="0.3">
      <c r="C33" s="6" t="s">
        <v>33</v>
      </c>
      <c r="F33" s="8">
        <f t="shared" si="2"/>
        <v>0</v>
      </c>
      <c r="I33" s="6" t="s">
        <v>104</v>
      </c>
      <c r="J33" s="6" t="s">
        <v>33</v>
      </c>
      <c r="K33" s="6" t="s">
        <v>105</v>
      </c>
      <c r="L33" s="8">
        <v>105.68</v>
      </c>
      <c r="M33" s="8">
        <v>21.14</v>
      </c>
      <c r="N33" s="8">
        <f t="shared" si="3"/>
        <v>126.82000000000001</v>
      </c>
    </row>
    <row r="34" spans="1:26" x14ac:dyDescent="0.3">
      <c r="C34" s="6" t="s">
        <v>33</v>
      </c>
      <c r="F34" s="8">
        <f t="shared" si="2"/>
        <v>0</v>
      </c>
      <c r="I34" s="6" t="s">
        <v>47</v>
      </c>
      <c r="J34" s="6" t="s">
        <v>41</v>
      </c>
      <c r="K34" s="6" t="s">
        <v>103</v>
      </c>
      <c r="L34" s="8">
        <v>78.02</v>
      </c>
      <c r="M34" s="8">
        <v>3.9</v>
      </c>
      <c r="N34" s="8">
        <f t="shared" si="3"/>
        <v>81.92</v>
      </c>
    </row>
    <row r="35" spans="1:26" x14ac:dyDescent="0.3">
      <c r="C35" s="6" t="s">
        <v>33</v>
      </c>
      <c r="F35" s="8">
        <f t="shared" si="2"/>
        <v>0</v>
      </c>
      <c r="I35" s="6" t="s">
        <v>47</v>
      </c>
      <c r="J35" s="6" t="s">
        <v>41</v>
      </c>
      <c r="K35" s="6" t="s">
        <v>103</v>
      </c>
      <c r="L35" s="8">
        <v>700.49</v>
      </c>
      <c r="M35" s="8">
        <v>140.09</v>
      </c>
      <c r="N35" s="8">
        <f t="shared" si="3"/>
        <v>840.58</v>
      </c>
    </row>
    <row r="36" spans="1:26" x14ac:dyDescent="0.3">
      <c r="C36" s="6" t="s">
        <v>33</v>
      </c>
      <c r="F36" s="8">
        <f t="shared" si="2"/>
        <v>0</v>
      </c>
      <c r="I36" s="6" t="s">
        <v>47</v>
      </c>
      <c r="J36" s="6" t="s">
        <v>41</v>
      </c>
      <c r="K36" s="6" t="s">
        <v>57</v>
      </c>
      <c r="L36" s="8">
        <v>984.64</v>
      </c>
      <c r="M36" s="8">
        <v>196.92</v>
      </c>
      <c r="N36" s="8">
        <f t="shared" si="3"/>
        <v>1181.56</v>
      </c>
    </row>
    <row r="37" spans="1:26" x14ac:dyDescent="0.3">
      <c r="C37" s="6" t="s">
        <v>33</v>
      </c>
      <c r="F37" s="8">
        <f t="shared" si="2"/>
        <v>0</v>
      </c>
      <c r="I37" s="6" t="s">
        <v>68</v>
      </c>
      <c r="J37" s="6" t="s">
        <v>33</v>
      </c>
      <c r="K37" s="6" t="s">
        <v>106</v>
      </c>
      <c r="L37" s="8">
        <v>300</v>
      </c>
      <c r="M37" s="8">
        <v>0</v>
      </c>
      <c r="N37" s="8">
        <f t="shared" si="3"/>
        <v>300</v>
      </c>
    </row>
    <row r="38" spans="1:26" x14ac:dyDescent="0.3">
      <c r="C38" s="6" t="s">
        <v>33</v>
      </c>
      <c r="F38" s="8">
        <f t="shared" si="2"/>
        <v>0</v>
      </c>
      <c r="I38" s="6" t="s">
        <v>68</v>
      </c>
      <c r="J38" s="6" t="s">
        <v>33</v>
      </c>
      <c r="K38" s="6" t="s">
        <v>107</v>
      </c>
      <c r="L38" s="8">
        <v>3050</v>
      </c>
      <c r="M38" s="8">
        <v>0</v>
      </c>
      <c r="N38" s="8">
        <f t="shared" si="3"/>
        <v>3050</v>
      </c>
    </row>
    <row r="39" spans="1:26" s="18" customFormat="1" ht="16.2" thickBot="1" x14ac:dyDescent="0.35">
      <c r="A39" s="20" t="s">
        <v>10</v>
      </c>
      <c r="C39" s="6" t="s">
        <v>33</v>
      </c>
      <c r="D39" s="39">
        <f>SUM(D23:D37)</f>
        <v>0</v>
      </c>
      <c r="E39" s="39">
        <f>SUM(E23:E37)</f>
        <v>0</v>
      </c>
      <c r="F39" s="39">
        <f>SUM(F23:F37)</f>
        <v>0</v>
      </c>
      <c r="G39" s="24"/>
      <c r="I39" s="6" t="s">
        <v>68</v>
      </c>
      <c r="J39" s="6" t="s">
        <v>33</v>
      </c>
      <c r="K39" s="6" t="s">
        <v>108</v>
      </c>
      <c r="L39" s="8">
        <v>885</v>
      </c>
      <c r="M39" s="8">
        <v>0</v>
      </c>
      <c r="N39" s="8">
        <f t="shared" si="3"/>
        <v>885</v>
      </c>
      <c r="O39" s="5"/>
      <c r="P39" s="24"/>
      <c r="U39" s="19"/>
      <c r="V39" s="23"/>
      <c r="W39" s="24"/>
      <c r="Y39" s="24"/>
    </row>
    <row r="40" spans="1:26" ht="15" thickTop="1" x14ac:dyDescent="0.3">
      <c r="C40" s="6" t="s">
        <v>33</v>
      </c>
      <c r="I40" s="6" t="s">
        <v>104</v>
      </c>
      <c r="J40" s="6" t="s">
        <v>33</v>
      </c>
      <c r="K40" s="6" t="s">
        <v>109</v>
      </c>
      <c r="L40" s="8">
        <v>92.76</v>
      </c>
      <c r="M40" s="8">
        <v>18.55</v>
      </c>
      <c r="N40" s="8">
        <f t="shared" si="3"/>
        <v>111.31</v>
      </c>
    </row>
    <row r="41" spans="1:26" x14ac:dyDescent="0.3">
      <c r="I41" s="6" t="s">
        <v>58</v>
      </c>
      <c r="J41" s="6" t="s">
        <v>33</v>
      </c>
      <c r="K41" s="6" t="s">
        <v>110</v>
      </c>
      <c r="L41" s="8">
        <v>61.2</v>
      </c>
      <c r="M41" s="8">
        <v>12.24</v>
      </c>
      <c r="N41" s="8">
        <f t="shared" si="3"/>
        <v>73.44</v>
      </c>
    </row>
    <row r="42" spans="1:26" ht="15.6" x14ac:dyDescent="0.3">
      <c r="C42" s="18"/>
      <c r="I42" s="6" t="s">
        <v>53</v>
      </c>
      <c r="J42" s="6" t="s">
        <v>33</v>
      </c>
      <c r="K42" s="6" t="s">
        <v>111</v>
      </c>
      <c r="L42" s="8">
        <f>820*2</f>
        <v>1640</v>
      </c>
      <c r="M42" s="8">
        <f>164*2</f>
        <v>328</v>
      </c>
      <c r="N42" s="8">
        <f t="shared" si="3"/>
        <v>1968</v>
      </c>
    </row>
    <row r="43" spans="1:26" x14ac:dyDescent="0.3">
      <c r="I43" s="6" t="s">
        <v>112</v>
      </c>
      <c r="J43" s="6" t="s">
        <v>33</v>
      </c>
      <c r="K43" s="6" t="s">
        <v>113</v>
      </c>
      <c r="L43" s="8">
        <f>60+376.11+60</f>
        <v>496.11</v>
      </c>
      <c r="M43" s="8">
        <f>12+75.22+12</f>
        <v>99.22</v>
      </c>
      <c r="N43" s="8">
        <f t="shared" si="3"/>
        <v>595.33000000000004</v>
      </c>
    </row>
    <row r="44" spans="1:26" x14ac:dyDescent="0.3">
      <c r="I44" s="6" t="s">
        <v>114</v>
      </c>
      <c r="J44" s="6" t="s">
        <v>33</v>
      </c>
      <c r="K44" s="6" t="s">
        <v>115</v>
      </c>
      <c r="L44" s="8">
        <v>3300</v>
      </c>
      <c r="M44" s="8">
        <v>0</v>
      </c>
      <c r="N44" s="8">
        <f t="shared" si="3"/>
        <v>3300</v>
      </c>
    </row>
    <row r="45" spans="1:26" x14ac:dyDescent="0.3">
      <c r="I45" s="6" t="s">
        <v>116</v>
      </c>
      <c r="J45" s="6" t="s">
        <v>33</v>
      </c>
      <c r="K45" s="6" t="s">
        <v>117</v>
      </c>
      <c r="L45" s="8">
        <v>86</v>
      </c>
      <c r="M45" s="8">
        <v>0</v>
      </c>
      <c r="N45" s="8">
        <f t="shared" si="3"/>
        <v>86</v>
      </c>
    </row>
    <row r="46" spans="1:26" x14ac:dyDescent="0.3">
      <c r="A46" s="7" t="s">
        <v>11</v>
      </c>
      <c r="B46" s="15"/>
      <c r="D46" s="43" t="s">
        <v>12</v>
      </c>
      <c r="E46" s="42"/>
      <c r="F46" s="40"/>
      <c r="G46" s="11"/>
      <c r="H46" s="12"/>
      <c r="I46" s="6" t="s">
        <v>118</v>
      </c>
      <c r="J46" s="6" t="s">
        <v>33</v>
      </c>
      <c r="K46" s="6" t="s">
        <v>119</v>
      </c>
      <c r="L46" s="8">
        <v>500</v>
      </c>
      <c r="M46" s="8">
        <v>100</v>
      </c>
      <c r="N46" s="8">
        <f t="shared" si="3"/>
        <v>600</v>
      </c>
      <c r="O46" s="34"/>
      <c r="P46" s="12"/>
      <c r="Q46" s="11"/>
      <c r="U46" s="14"/>
      <c r="V46" s="10"/>
      <c r="W46" s="10"/>
      <c r="X46" s="10"/>
      <c r="Y46" s="9"/>
      <c r="Z46" s="9"/>
    </row>
    <row r="47" spans="1:26" x14ac:dyDescent="0.3">
      <c r="A47" s="7"/>
      <c r="B47" s="15"/>
      <c r="D47" s="43"/>
      <c r="E47" s="42"/>
      <c r="F47" s="40"/>
      <c r="G47" s="11"/>
      <c r="H47" s="12"/>
      <c r="I47" s="6" t="s">
        <v>70</v>
      </c>
      <c r="J47" s="6" t="s">
        <v>33</v>
      </c>
      <c r="K47" s="6" t="s">
        <v>120</v>
      </c>
      <c r="L47" s="8">
        <f>3.99+7.48+2.49+3.29+7.99+4.17+6.98+30.17</f>
        <v>66.56</v>
      </c>
      <c r="M47" s="8">
        <f>1.5+0.5+0.66+0.84+1.4</f>
        <v>4.9000000000000004</v>
      </c>
      <c r="N47" s="8">
        <f t="shared" si="3"/>
        <v>71.460000000000008</v>
      </c>
      <c r="O47" s="34"/>
      <c r="P47" s="12"/>
      <c r="Q47" s="11"/>
      <c r="U47" s="14"/>
      <c r="V47" s="10"/>
      <c r="W47" s="10"/>
      <c r="X47" s="10"/>
      <c r="Y47" s="9"/>
      <c r="Z47" s="9"/>
    </row>
    <row r="48" spans="1:26" x14ac:dyDescent="0.3">
      <c r="A48" s="7" t="s">
        <v>13</v>
      </c>
      <c r="B48" s="15"/>
      <c r="D48" s="43" t="s">
        <v>14</v>
      </c>
      <c r="E48" s="42"/>
      <c r="F48" s="40"/>
      <c r="G48" s="11"/>
      <c r="H48" s="12"/>
      <c r="I48" s="6" t="s">
        <v>72</v>
      </c>
      <c r="J48" s="6" t="s">
        <v>33</v>
      </c>
      <c r="K48" s="6" t="s">
        <v>73</v>
      </c>
      <c r="L48" s="8">
        <v>2008.72</v>
      </c>
      <c r="M48" s="8">
        <v>0</v>
      </c>
      <c r="N48" s="8">
        <f t="shared" si="3"/>
        <v>2008.72</v>
      </c>
      <c r="O48" s="34"/>
      <c r="P48" s="12"/>
      <c r="Q48" s="11"/>
      <c r="U48" s="14"/>
      <c r="V48" s="10"/>
      <c r="W48" s="10"/>
      <c r="X48" s="10"/>
      <c r="Y48" s="9"/>
      <c r="Z48" s="9"/>
    </row>
    <row r="49" spans="9:14" x14ac:dyDescent="0.3">
      <c r="I49" s="6" t="s">
        <v>74</v>
      </c>
      <c r="J49" s="6" t="s">
        <v>33</v>
      </c>
      <c r="K49" s="6" t="s">
        <v>121</v>
      </c>
      <c r="L49" s="8">
        <v>785.84</v>
      </c>
      <c r="M49" s="8">
        <v>0</v>
      </c>
      <c r="N49" s="8">
        <f t="shared" si="3"/>
        <v>785.84</v>
      </c>
    </row>
    <row r="50" spans="9:14" x14ac:dyDescent="0.3">
      <c r="I50" s="6" t="s">
        <v>76</v>
      </c>
      <c r="J50" s="6" t="s">
        <v>33</v>
      </c>
      <c r="K50" s="6" t="s">
        <v>77</v>
      </c>
      <c r="L50" s="8">
        <v>9.4</v>
      </c>
      <c r="M50" s="8">
        <v>1.88</v>
      </c>
      <c r="N50" s="8">
        <f t="shared" si="3"/>
        <v>11.280000000000001</v>
      </c>
    </row>
    <row r="51" spans="9:14" x14ac:dyDescent="0.3">
      <c r="I51" s="6" t="s">
        <v>78</v>
      </c>
      <c r="J51" s="6" t="s">
        <v>33</v>
      </c>
      <c r="K51" s="6" t="s">
        <v>122</v>
      </c>
      <c r="L51" s="8">
        <v>14.36</v>
      </c>
      <c r="M51" s="8">
        <v>0</v>
      </c>
      <c r="N51" s="8">
        <f t="shared" si="3"/>
        <v>14.36</v>
      </c>
    </row>
    <row r="52" spans="9:14" ht="16.2" thickBot="1" x14ac:dyDescent="0.35">
      <c r="I52" s="20" t="s">
        <v>10</v>
      </c>
      <c r="J52" s="18"/>
      <c r="K52" s="18"/>
      <c r="L52" s="39">
        <f>SUM(L25:L51)</f>
        <v>17290.630000000005</v>
      </c>
      <c r="M52" s="39">
        <f>SUM(M25:M51)</f>
        <v>1120.8400000000001</v>
      </c>
      <c r="N52" s="39">
        <f>SUM(N25:N51)</f>
        <v>18411.469999999998</v>
      </c>
    </row>
    <row r="53" spans="9:14" ht="15" thickTop="1" x14ac:dyDescent="0.3"/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1FD0C-7A96-4598-87DE-61C64A2FE8B6}">
  <dimension ref="A1:Z48"/>
  <sheetViews>
    <sheetView workbookViewId="0">
      <selection activeCell="I31" sqref="I31"/>
    </sheetView>
  </sheetViews>
  <sheetFormatPr defaultRowHeight="14.4" x14ac:dyDescent="0.3"/>
  <cols>
    <col min="1" max="1" width="35" style="6" bestFit="1" customWidth="1"/>
    <col min="2" max="2" width="22.21875" style="6" bestFit="1" customWidth="1"/>
    <col min="3" max="3" width="8.88671875" style="6"/>
    <col min="4" max="4" width="9.88671875" style="8" customWidth="1"/>
    <col min="5" max="5" width="8.88671875" style="8"/>
    <col min="6" max="6" width="10.5546875" style="8" bestFit="1" customWidth="1"/>
    <col min="7" max="8" width="8.88671875" style="6"/>
    <col min="9" max="9" width="35" style="6" bestFit="1" customWidth="1"/>
    <col min="10" max="10" width="5.21875" style="6" bestFit="1" customWidth="1"/>
    <col min="11" max="11" width="35" style="6" bestFit="1" customWidth="1"/>
    <col min="12" max="12" width="9.33203125" style="6" bestFit="1" customWidth="1"/>
    <col min="13" max="13" width="8.21875" style="6" bestFit="1" customWidth="1"/>
    <col min="14" max="14" width="9.33203125" style="6" bestFit="1" customWidth="1"/>
    <col min="15" max="16384" width="8.88671875" style="6"/>
  </cols>
  <sheetData>
    <row r="1" spans="1:26" ht="18" x14ac:dyDescent="0.35">
      <c r="A1" s="35" t="s">
        <v>15</v>
      </c>
    </row>
    <row r="2" spans="1:26" ht="19.2" customHeight="1" x14ac:dyDescent="0.3">
      <c r="A2" s="18" t="s">
        <v>0</v>
      </c>
    </row>
    <row r="4" spans="1:26" ht="15.6" x14ac:dyDescent="0.3">
      <c r="A4" s="29" t="s">
        <v>172</v>
      </c>
      <c r="B4" s="30" t="s">
        <v>7</v>
      </c>
      <c r="C4" s="18"/>
      <c r="D4" s="41" t="s">
        <v>6</v>
      </c>
      <c r="E4" s="41" t="s">
        <v>5</v>
      </c>
      <c r="F4" s="38" t="s">
        <v>4</v>
      </c>
      <c r="H4" s="27"/>
      <c r="I4" s="29" t="s">
        <v>22</v>
      </c>
      <c r="J4" s="18"/>
      <c r="K4" s="29" t="s">
        <v>7</v>
      </c>
      <c r="L4" s="41" t="s">
        <v>6</v>
      </c>
      <c r="M4" s="41" t="s">
        <v>5</v>
      </c>
      <c r="N4" s="38" t="s">
        <v>4</v>
      </c>
      <c r="O4" s="32"/>
      <c r="P4" s="27"/>
      <c r="Q4" s="33"/>
      <c r="R4" s="27"/>
      <c r="S4" s="27"/>
      <c r="T4" s="27"/>
      <c r="U4" s="28"/>
      <c r="V4" s="25"/>
      <c r="W4" s="26"/>
      <c r="X4" s="27"/>
      <c r="Y4" s="26"/>
      <c r="Z4" s="27"/>
    </row>
    <row r="5" spans="1:26" x14ac:dyDescent="0.3">
      <c r="C5" s="6" t="s">
        <v>33</v>
      </c>
      <c r="F5" s="8">
        <f>D5+E5</f>
        <v>0</v>
      </c>
      <c r="I5" s="6" t="s">
        <v>27</v>
      </c>
      <c r="J5" s="6" t="s">
        <v>33</v>
      </c>
      <c r="K5" s="6" t="s">
        <v>28</v>
      </c>
      <c r="L5" s="8">
        <v>36.69</v>
      </c>
      <c r="M5" s="8">
        <v>0</v>
      </c>
      <c r="N5" s="8">
        <f>L5+M5</f>
        <v>36.69</v>
      </c>
    </row>
    <row r="6" spans="1:26" x14ac:dyDescent="0.3">
      <c r="C6" s="6" t="s">
        <v>33</v>
      </c>
      <c r="F6" s="8">
        <f t="shared" ref="F6:F18" si="0">D6+E6</f>
        <v>0</v>
      </c>
      <c r="I6" s="6" t="s">
        <v>34</v>
      </c>
      <c r="J6" s="6" t="s">
        <v>33</v>
      </c>
      <c r="K6" s="6" t="s">
        <v>35</v>
      </c>
      <c r="L6" s="8">
        <v>520.15</v>
      </c>
      <c r="M6" s="8">
        <v>104.03</v>
      </c>
      <c r="N6" s="8">
        <f t="shared" ref="N6:N10" si="1">L6+M6</f>
        <v>624.17999999999995</v>
      </c>
    </row>
    <row r="7" spans="1:26" x14ac:dyDescent="0.3">
      <c r="C7" s="6" t="s">
        <v>33</v>
      </c>
      <c r="F7" s="8">
        <f t="shared" si="0"/>
        <v>0</v>
      </c>
      <c r="I7" s="6" t="s">
        <v>34</v>
      </c>
      <c r="J7" s="6" t="s">
        <v>33</v>
      </c>
      <c r="K7" s="6" t="s">
        <v>36</v>
      </c>
      <c r="L7" s="8">
        <v>1086</v>
      </c>
      <c r="M7" s="8">
        <v>0</v>
      </c>
      <c r="N7" s="8">
        <f t="shared" si="1"/>
        <v>1086</v>
      </c>
    </row>
    <row r="8" spans="1:26" x14ac:dyDescent="0.3">
      <c r="C8" s="6" t="s">
        <v>33</v>
      </c>
      <c r="F8" s="8">
        <f t="shared" si="0"/>
        <v>0</v>
      </c>
      <c r="I8" s="6" t="s">
        <v>37</v>
      </c>
      <c r="J8" s="6" t="s">
        <v>33</v>
      </c>
      <c r="K8" s="6" t="s">
        <v>35</v>
      </c>
      <c r="L8" s="8">
        <v>2257.04</v>
      </c>
      <c r="M8" s="8">
        <v>451.41</v>
      </c>
      <c r="N8" s="8">
        <f t="shared" si="1"/>
        <v>2708.45</v>
      </c>
    </row>
    <row r="9" spans="1:26" x14ac:dyDescent="0.3">
      <c r="C9" s="6" t="s">
        <v>33</v>
      </c>
      <c r="F9" s="8">
        <f t="shared" si="0"/>
        <v>0</v>
      </c>
      <c r="I9" s="6" t="s">
        <v>29</v>
      </c>
      <c r="J9" s="6" t="s">
        <v>33</v>
      </c>
      <c r="K9" s="6" t="s">
        <v>38</v>
      </c>
      <c r="L9" s="8">
        <v>9469.09</v>
      </c>
      <c r="M9" s="8">
        <v>0</v>
      </c>
      <c r="N9" s="8">
        <f t="shared" si="1"/>
        <v>9469.09</v>
      </c>
    </row>
    <row r="10" spans="1:26" x14ac:dyDescent="0.3">
      <c r="C10" s="6" t="s">
        <v>33</v>
      </c>
      <c r="F10" s="8">
        <f t="shared" si="0"/>
        <v>0</v>
      </c>
      <c r="I10" s="6" t="s">
        <v>39</v>
      </c>
      <c r="J10" s="6" t="s">
        <v>33</v>
      </c>
      <c r="K10" s="6" t="s">
        <v>36</v>
      </c>
      <c r="L10" s="8">
        <v>400</v>
      </c>
      <c r="M10" s="8">
        <v>0</v>
      </c>
      <c r="N10" s="8">
        <f t="shared" si="1"/>
        <v>400</v>
      </c>
    </row>
    <row r="11" spans="1:26" x14ac:dyDescent="0.3">
      <c r="C11" s="6" t="s">
        <v>33</v>
      </c>
      <c r="F11" s="8">
        <f t="shared" si="0"/>
        <v>0</v>
      </c>
      <c r="I11" s="6" t="s">
        <v>27</v>
      </c>
      <c r="J11" s="6" t="s">
        <v>33</v>
      </c>
      <c r="K11" s="6" t="s">
        <v>28</v>
      </c>
      <c r="L11" s="8">
        <v>10.54</v>
      </c>
      <c r="M11" s="8">
        <v>0</v>
      </c>
      <c r="N11" s="8">
        <f>L11+M11</f>
        <v>10.54</v>
      </c>
    </row>
    <row r="12" spans="1:26" ht="16.2" thickBot="1" x14ac:dyDescent="0.35">
      <c r="C12" s="18"/>
      <c r="F12" s="8">
        <f t="shared" si="0"/>
        <v>0</v>
      </c>
      <c r="I12" s="20" t="s">
        <v>9</v>
      </c>
      <c r="J12" s="18"/>
      <c r="K12" s="19"/>
      <c r="L12" s="39">
        <f>SUM(L5:L11)</f>
        <v>13779.510000000002</v>
      </c>
      <c r="M12" s="39">
        <f>SUM(M5:M11)</f>
        <v>555.44000000000005</v>
      </c>
      <c r="N12" s="39">
        <f>SUM(N5:N11)</f>
        <v>14334.95</v>
      </c>
    </row>
    <row r="13" spans="1:26" ht="15" thickTop="1" x14ac:dyDescent="0.3">
      <c r="F13" s="8">
        <f t="shared" si="0"/>
        <v>0</v>
      </c>
      <c r="L13" s="8"/>
      <c r="M13" s="8"/>
      <c r="N13" s="8"/>
    </row>
    <row r="14" spans="1:26" ht="15.6" x14ac:dyDescent="0.3">
      <c r="F14" s="8">
        <f t="shared" si="0"/>
        <v>0</v>
      </c>
      <c r="I14" s="37"/>
      <c r="L14" s="8"/>
      <c r="M14" s="8"/>
      <c r="N14" s="8"/>
    </row>
    <row r="15" spans="1:26" ht="15.6" x14ac:dyDescent="0.3">
      <c r="F15" s="8">
        <f t="shared" si="0"/>
        <v>0</v>
      </c>
      <c r="I15" s="29" t="s">
        <v>21</v>
      </c>
      <c r="L15" s="8"/>
      <c r="M15" s="8"/>
      <c r="N15" s="8"/>
    </row>
    <row r="16" spans="1:26" x14ac:dyDescent="0.3">
      <c r="C16" s="6" t="s">
        <v>41</v>
      </c>
      <c r="F16" s="8">
        <f t="shared" si="0"/>
        <v>0</v>
      </c>
      <c r="I16" s="6" t="s">
        <v>40</v>
      </c>
      <c r="J16" s="6" t="s">
        <v>41</v>
      </c>
      <c r="K16" s="6" t="s">
        <v>42</v>
      </c>
      <c r="L16" s="8">
        <v>392.5</v>
      </c>
      <c r="M16" s="8">
        <v>78.5</v>
      </c>
      <c r="N16" s="8">
        <f t="shared" ref="N16:N17" si="2">L16+M16</f>
        <v>471</v>
      </c>
    </row>
    <row r="17" spans="1:25" x14ac:dyDescent="0.3">
      <c r="C17" s="6" t="s">
        <v>33</v>
      </c>
      <c r="F17" s="8">
        <f t="shared" si="0"/>
        <v>0</v>
      </c>
      <c r="I17" s="6" t="s">
        <v>43</v>
      </c>
      <c r="J17" s="6" t="s">
        <v>33</v>
      </c>
      <c r="K17" s="6" t="s">
        <v>44</v>
      </c>
      <c r="L17" s="8">
        <v>76.900000000000006</v>
      </c>
      <c r="M17" s="8">
        <v>15.38</v>
      </c>
      <c r="N17" s="8">
        <f t="shared" si="2"/>
        <v>92.28</v>
      </c>
    </row>
    <row r="18" spans="1:25" x14ac:dyDescent="0.3">
      <c r="C18" s="6" t="s">
        <v>41</v>
      </c>
      <c r="F18" s="8">
        <f t="shared" si="0"/>
        <v>0</v>
      </c>
      <c r="I18" s="6" t="s">
        <v>45</v>
      </c>
      <c r="J18" s="6" t="s">
        <v>41</v>
      </c>
      <c r="K18" s="6" t="s">
        <v>46</v>
      </c>
      <c r="L18" s="8">
        <v>1232.49</v>
      </c>
      <c r="M18" s="8">
        <v>246.5</v>
      </c>
      <c r="N18" s="8">
        <f>L18+M18</f>
        <v>1478.99</v>
      </c>
    </row>
    <row r="19" spans="1:25" s="18" customFormat="1" ht="16.2" thickBot="1" x14ac:dyDescent="0.35">
      <c r="A19" s="20" t="s">
        <v>9</v>
      </c>
      <c r="B19" s="19"/>
      <c r="C19" s="6" t="s">
        <v>41</v>
      </c>
      <c r="D19" s="39">
        <f>SUM(D6:D18)</f>
        <v>0</v>
      </c>
      <c r="E19" s="39">
        <f>SUM(E6:E18)</f>
        <v>0</v>
      </c>
      <c r="F19" s="39">
        <f>SUM(F6:F18)</f>
        <v>0</v>
      </c>
      <c r="H19" s="24"/>
      <c r="I19" s="6" t="s">
        <v>47</v>
      </c>
      <c r="J19" s="6" t="s">
        <v>41</v>
      </c>
      <c r="K19" s="6" t="s">
        <v>46</v>
      </c>
      <c r="L19" s="8">
        <v>69.930000000000007</v>
      </c>
      <c r="M19" s="8">
        <v>3.49</v>
      </c>
      <c r="N19" s="8">
        <f t="shared" ref="N19:N29" si="3">L19+M19</f>
        <v>73.42</v>
      </c>
      <c r="O19" s="5"/>
      <c r="Q19" s="24"/>
      <c r="U19" s="19"/>
      <c r="V19" s="23"/>
      <c r="W19" s="24"/>
      <c r="Y19" s="24"/>
    </row>
    <row r="20" spans="1:25" ht="15" thickTop="1" x14ac:dyDescent="0.3">
      <c r="C20" s="6" t="s">
        <v>41</v>
      </c>
      <c r="I20" s="6" t="s">
        <v>48</v>
      </c>
      <c r="J20" s="6" t="s">
        <v>41</v>
      </c>
      <c r="K20" s="6" t="s">
        <v>28</v>
      </c>
      <c r="L20" s="8">
        <v>16.670000000000002</v>
      </c>
      <c r="M20" s="8">
        <v>3.33</v>
      </c>
      <c r="N20" s="8">
        <f t="shared" si="3"/>
        <v>20</v>
      </c>
    </row>
    <row r="21" spans="1:25" ht="15.6" x14ac:dyDescent="0.3">
      <c r="A21" s="37"/>
      <c r="C21" s="6" t="s">
        <v>41</v>
      </c>
      <c r="I21" s="6" t="s">
        <v>49</v>
      </c>
      <c r="J21" s="6" t="s">
        <v>41</v>
      </c>
      <c r="K21" s="6" t="s">
        <v>50</v>
      </c>
      <c r="L21" s="8">
        <v>732.64</v>
      </c>
      <c r="M21" s="8">
        <v>0</v>
      </c>
      <c r="N21" s="8">
        <f>L21+M21</f>
        <v>732.64</v>
      </c>
    </row>
    <row r="22" spans="1:25" ht="15.6" x14ac:dyDescent="0.3">
      <c r="A22" s="29" t="s">
        <v>173</v>
      </c>
      <c r="C22" s="6" t="s">
        <v>41</v>
      </c>
      <c r="I22" s="6" t="s">
        <v>51</v>
      </c>
      <c r="J22" s="6" t="s">
        <v>41</v>
      </c>
      <c r="K22" s="6" t="s">
        <v>52</v>
      </c>
      <c r="L22" s="8">
        <f>194.08+11.45</f>
        <v>205.53</v>
      </c>
      <c r="M22" s="8">
        <v>38.82</v>
      </c>
      <c r="N22" s="8">
        <f t="shared" si="3"/>
        <v>244.35</v>
      </c>
    </row>
    <row r="23" spans="1:25" x14ac:dyDescent="0.3">
      <c r="C23" s="6" t="s">
        <v>33</v>
      </c>
      <c r="F23" s="8">
        <f>D23+E23</f>
        <v>0</v>
      </c>
      <c r="I23" s="6" t="s">
        <v>53</v>
      </c>
      <c r="J23" s="6" t="s">
        <v>33</v>
      </c>
      <c r="K23" s="6" t="s">
        <v>54</v>
      </c>
      <c r="L23" s="8">
        <v>109.5</v>
      </c>
      <c r="M23" s="8">
        <v>21.9</v>
      </c>
      <c r="N23" s="8">
        <f t="shared" si="3"/>
        <v>131.4</v>
      </c>
    </row>
    <row r="24" spans="1:25" x14ac:dyDescent="0.3">
      <c r="C24" s="6" t="s">
        <v>33</v>
      </c>
      <c r="F24" s="8">
        <f t="shared" ref="F24:F38" si="4">D24+E24</f>
        <v>0</v>
      </c>
      <c r="I24" s="6" t="s">
        <v>53</v>
      </c>
      <c r="J24" s="6" t="s">
        <v>33</v>
      </c>
      <c r="K24" s="6" t="s">
        <v>55</v>
      </c>
      <c r="L24" s="8">
        <v>820</v>
      </c>
      <c r="M24" s="8">
        <v>164</v>
      </c>
      <c r="N24" s="8">
        <f t="shared" si="3"/>
        <v>984</v>
      </c>
    </row>
    <row r="25" spans="1:25" x14ac:dyDescent="0.3">
      <c r="C25" s="6" t="s">
        <v>41</v>
      </c>
      <c r="F25" s="8">
        <f t="shared" si="4"/>
        <v>0</v>
      </c>
      <c r="I25" s="6" t="s">
        <v>47</v>
      </c>
      <c r="J25" s="6" t="s">
        <v>41</v>
      </c>
      <c r="K25" s="6" t="s">
        <v>56</v>
      </c>
      <c r="L25" s="8">
        <v>110.29</v>
      </c>
      <c r="M25" s="8">
        <v>5.51</v>
      </c>
      <c r="N25" s="8">
        <f t="shared" si="3"/>
        <v>115.80000000000001</v>
      </c>
    </row>
    <row r="26" spans="1:25" x14ac:dyDescent="0.3">
      <c r="C26" s="6" t="s">
        <v>41</v>
      </c>
      <c r="F26" s="8">
        <f t="shared" si="4"/>
        <v>0</v>
      </c>
      <c r="I26" s="6" t="s">
        <v>47</v>
      </c>
      <c r="J26" s="6" t="s">
        <v>41</v>
      </c>
      <c r="K26" s="6" t="s">
        <v>56</v>
      </c>
      <c r="L26" s="8">
        <v>75.7</v>
      </c>
      <c r="M26" s="8">
        <v>3.78</v>
      </c>
      <c r="N26" s="8">
        <f t="shared" si="3"/>
        <v>79.48</v>
      </c>
    </row>
    <row r="27" spans="1:25" x14ac:dyDescent="0.3">
      <c r="C27" s="6" t="s">
        <v>41</v>
      </c>
      <c r="F27" s="8">
        <f t="shared" si="4"/>
        <v>0</v>
      </c>
      <c r="I27" s="6" t="s">
        <v>47</v>
      </c>
      <c r="J27" s="6" t="s">
        <v>41</v>
      </c>
      <c r="K27" s="6" t="s">
        <v>57</v>
      </c>
      <c r="L27" s="8">
        <v>950.69</v>
      </c>
      <c r="M27" s="8">
        <v>190.13</v>
      </c>
      <c r="N27" s="8">
        <f t="shared" si="3"/>
        <v>1140.8200000000002</v>
      </c>
    </row>
    <row r="28" spans="1:25" x14ac:dyDescent="0.3">
      <c r="C28" s="6" t="s">
        <v>41</v>
      </c>
      <c r="F28" s="8">
        <f t="shared" si="4"/>
        <v>0</v>
      </c>
      <c r="I28" s="6" t="s">
        <v>47</v>
      </c>
      <c r="J28" s="6" t="s">
        <v>41</v>
      </c>
      <c r="K28" s="6" t="s">
        <v>56</v>
      </c>
      <c r="L28" s="8">
        <v>676.4</v>
      </c>
      <c r="M28" s="8">
        <v>135.28</v>
      </c>
      <c r="N28" s="8">
        <f t="shared" si="3"/>
        <v>811.68</v>
      </c>
    </row>
    <row r="29" spans="1:25" x14ac:dyDescent="0.3">
      <c r="C29" s="6" t="s">
        <v>41</v>
      </c>
      <c r="F29" s="8">
        <f t="shared" si="4"/>
        <v>0</v>
      </c>
      <c r="I29" s="6" t="s">
        <v>47</v>
      </c>
      <c r="J29" s="6" t="s">
        <v>41</v>
      </c>
      <c r="K29" s="6" t="s">
        <v>56</v>
      </c>
      <c r="L29" s="8">
        <v>47.03</v>
      </c>
      <c r="M29" s="8">
        <v>2.35</v>
      </c>
      <c r="N29" s="8">
        <f t="shared" si="3"/>
        <v>49.38</v>
      </c>
    </row>
    <row r="30" spans="1:25" x14ac:dyDescent="0.3">
      <c r="C30" s="6" t="s">
        <v>33</v>
      </c>
      <c r="F30" s="8">
        <f t="shared" si="4"/>
        <v>0</v>
      </c>
      <c r="I30" s="6" t="s">
        <v>58</v>
      </c>
      <c r="J30" s="6" t="s">
        <v>33</v>
      </c>
      <c r="K30" s="6" t="s">
        <v>59</v>
      </c>
      <c r="L30" s="8">
        <v>61.2</v>
      </c>
      <c r="M30" s="8">
        <v>12.24</v>
      </c>
      <c r="N30" s="8">
        <f>L30+M30</f>
        <v>73.44</v>
      </c>
    </row>
    <row r="31" spans="1:25" x14ac:dyDescent="0.3">
      <c r="C31" s="6" t="s">
        <v>33</v>
      </c>
      <c r="F31" s="8">
        <f t="shared" si="4"/>
        <v>0</v>
      </c>
      <c r="I31" s="6" t="s">
        <v>60</v>
      </c>
      <c r="J31" s="6" t="s">
        <v>33</v>
      </c>
      <c r="K31" s="6" t="s">
        <v>61</v>
      </c>
      <c r="L31" s="8">
        <v>187.5</v>
      </c>
      <c r="M31" s="8">
        <v>37.5</v>
      </c>
      <c r="N31" s="8">
        <f t="shared" ref="N31:N34" si="5">L31+M31</f>
        <v>225</v>
      </c>
    </row>
    <row r="32" spans="1:25" x14ac:dyDescent="0.3">
      <c r="C32" s="6" t="s">
        <v>33</v>
      </c>
      <c r="F32" s="8">
        <f t="shared" si="4"/>
        <v>0</v>
      </c>
      <c r="I32" s="6" t="s">
        <v>62</v>
      </c>
      <c r="J32" s="6" t="s">
        <v>33</v>
      </c>
      <c r="K32" s="6" t="s">
        <v>63</v>
      </c>
      <c r="L32" s="8">
        <v>966.98</v>
      </c>
      <c r="M32" s="8">
        <v>0</v>
      </c>
      <c r="N32" s="8">
        <f t="shared" si="5"/>
        <v>966.98</v>
      </c>
    </row>
    <row r="33" spans="1:26" x14ac:dyDescent="0.3">
      <c r="C33" s="6" t="s">
        <v>33</v>
      </c>
      <c r="F33" s="8">
        <f t="shared" si="4"/>
        <v>0</v>
      </c>
      <c r="I33" s="6" t="s">
        <v>64</v>
      </c>
      <c r="J33" s="6" t="s">
        <v>33</v>
      </c>
      <c r="K33" s="6" t="s">
        <v>65</v>
      </c>
      <c r="L33" s="8">
        <v>432</v>
      </c>
      <c r="M33" s="8">
        <v>86.4</v>
      </c>
      <c r="N33" s="8">
        <f t="shared" si="5"/>
        <v>518.4</v>
      </c>
    </row>
    <row r="34" spans="1:26" x14ac:dyDescent="0.3">
      <c r="C34" s="6" t="s">
        <v>33</v>
      </c>
      <c r="F34" s="8">
        <f t="shared" si="4"/>
        <v>0</v>
      </c>
      <c r="I34" s="6" t="s">
        <v>66</v>
      </c>
      <c r="J34" s="6" t="s">
        <v>33</v>
      </c>
      <c r="K34" s="6" t="s">
        <v>67</v>
      </c>
      <c r="L34" s="8">
        <v>599.71</v>
      </c>
      <c r="M34" s="8">
        <v>0</v>
      </c>
      <c r="N34" s="8">
        <f t="shared" si="5"/>
        <v>599.71</v>
      </c>
    </row>
    <row r="35" spans="1:26" x14ac:dyDescent="0.3">
      <c r="C35" s="6" t="s">
        <v>33</v>
      </c>
      <c r="F35" s="8">
        <f t="shared" si="4"/>
        <v>0</v>
      </c>
      <c r="I35" s="6" t="s">
        <v>68</v>
      </c>
      <c r="J35" s="6" t="s">
        <v>33</v>
      </c>
      <c r="K35" s="6" t="s">
        <v>69</v>
      </c>
      <c r="L35" s="8">
        <v>300</v>
      </c>
      <c r="M35" s="8">
        <v>0</v>
      </c>
      <c r="N35" s="8">
        <f>L35+M35</f>
        <v>300</v>
      </c>
    </row>
    <row r="36" spans="1:26" x14ac:dyDescent="0.3">
      <c r="C36" s="6" t="s">
        <v>33</v>
      </c>
      <c r="F36" s="8">
        <f t="shared" si="4"/>
        <v>0</v>
      </c>
      <c r="I36" s="6" t="s">
        <v>70</v>
      </c>
      <c r="J36" s="6" t="s">
        <v>33</v>
      </c>
      <c r="K36" s="6" t="s">
        <v>71</v>
      </c>
      <c r="L36" s="8">
        <f>5.79+29.99+11.91</f>
        <v>47.69</v>
      </c>
      <c r="M36" s="8">
        <v>2.38</v>
      </c>
      <c r="N36" s="8">
        <f>L36+M36</f>
        <v>50.07</v>
      </c>
    </row>
    <row r="37" spans="1:26" x14ac:dyDescent="0.3">
      <c r="C37" s="6" t="s">
        <v>33</v>
      </c>
      <c r="F37" s="8">
        <f t="shared" si="4"/>
        <v>0</v>
      </c>
      <c r="I37" s="6" t="s">
        <v>72</v>
      </c>
      <c r="J37" s="6" t="s">
        <v>33</v>
      </c>
      <c r="K37" s="6" t="s">
        <v>73</v>
      </c>
      <c r="L37" s="8">
        <f>1815.53+675.71</f>
        <v>2491.2399999999998</v>
      </c>
      <c r="M37" s="8">
        <v>0</v>
      </c>
      <c r="N37" s="8">
        <f>L37+M37</f>
        <v>2491.2399999999998</v>
      </c>
    </row>
    <row r="38" spans="1:26" x14ac:dyDescent="0.3">
      <c r="C38" s="6" t="s">
        <v>33</v>
      </c>
      <c r="F38" s="8">
        <f t="shared" si="4"/>
        <v>0</v>
      </c>
      <c r="I38" s="6" t="s">
        <v>74</v>
      </c>
      <c r="J38" s="6" t="s">
        <v>33</v>
      </c>
      <c r="K38" s="6" t="s">
        <v>75</v>
      </c>
      <c r="L38" s="8">
        <v>1019.7</v>
      </c>
      <c r="M38" s="8">
        <v>0</v>
      </c>
      <c r="N38" s="8">
        <f t="shared" ref="N38" si="6">L38+M38</f>
        <v>1019.7</v>
      </c>
    </row>
    <row r="39" spans="1:26" s="18" customFormat="1" ht="16.2" thickBot="1" x14ac:dyDescent="0.35">
      <c r="A39" s="20" t="s">
        <v>10</v>
      </c>
      <c r="C39" s="6" t="s">
        <v>33</v>
      </c>
      <c r="D39" s="39">
        <f>SUM(D23:D37)</f>
        <v>0</v>
      </c>
      <c r="E39" s="39">
        <f>SUM(E23:E37)</f>
        <v>0</v>
      </c>
      <c r="F39" s="39">
        <f>SUM(F23:F37)</f>
        <v>0</v>
      </c>
      <c r="G39" s="24"/>
      <c r="I39" s="6" t="s">
        <v>76</v>
      </c>
      <c r="J39" s="6" t="s">
        <v>33</v>
      </c>
      <c r="K39" s="6" t="s">
        <v>77</v>
      </c>
      <c r="L39" s="8">
        <v>9.4</v>
      </c>
      <c r="M39" s="8">
        <v>1.88</v>
      </c>
      <c r="N39" s="8">
        <f>L39+M39</f>
        <v>11.280000000000001</v>
      </c>
      <c r="O39" s="5"/>
      <c r="P39" s="24"/>
      <c r="U39" s="19"/>
      <c r="V39" s="23"/>
      <c r="W39" s="24"/>
      <c r="Y39" s="24"/>
    </row>
    <row r="40" spans="1:26" ht="15" thickTop="1" x14ac:dyDescent="0.3">
      <c r="C40" s="6" t="s">
        <v>33</v>
      </c>
      <c r="I40" s="6" t="s">
        <v>78</v>
      </c>
      <c r="J40" s="6" t="s">
        <v>33</v>
      </c>
      <c r="K40" s="6" t="s">
        <v>79</v>
      </c>
      <c r="L40" s="8">
        <v>28.72</v>
      </c>
      <c r="M40" s="8">
        <v>0</v>
      </c>
      <c r="N40" s="8">
        <f>L40+M40</f>
        <v>28.72</v>
      </c>
    </row>
    <row r="41" spans="1:26" x14ac:dyDescent="0.3">
      <c r="L41" s="8"/>
      <c r="M41" s="8"/>
      <c r="N41" s="8"/>
    </row>
    <row r="42" spans="1:26" ht="16.2" thickBot="1" x14ac:dyDescent="0.35">
      <c r="C42" s="18"/>
      <c r="I42" s="20" t="s">
        <v>10</v>
      </c>
      <c r="J42" s="18"/>
      <c r="K42" s="18"/>
      <c r="L42" s="39">
        <f>SUM(L16:L40)</f>
        <v>11660.409999999998</v>
      </c>
      <c r="M42" s="39">
        <f t="shared" ref="M42:N42" si="7">SUM(M16:M40)</f>
        <v>1049.3700000000001</v>
      </c>
      <c r="N42" s="39">
        <f t="shared" si="7"/>
        <v>12709.78</v>
      </c>
    </row>
    <row r="43" spans="1:26" ht="15" thickTop="1" x14ac:dyDescent="0.3"/>
    <row r="46" spans="1:26" x14ac:dyDescent="0.3">
      <c r="A46" s="7" t="s">
        <v>11</v>
      </c>
      <c r="B46" s="15"/>
      <c r="D46" s="43" t="s">
        <v>12</v>
      </c>
      <c r="E46" s="42"/>
      <c r="F46" s="40"/>
      <c r="G46" s="11"/>
      <c r="H46" s="12"/>
      <c r="K46" s="12"/>
      <c r="L46" s="16"/>
      <c r="M46" s="34"/>
      <c r="N46" s="34"/>
      <c r="O46" s="34"/>
      <c r="P46" s="12"/>
      <c r="Q46" s="11"/>
      <c r="U46" s="14"/>
      <c r="V46" s="10"/>
      <c r="W46" s="10"/>
      <c r="X46" s="10"/>
      <c r="Y46" s="9"/>
      <c r="Z46" s="9"/>
    </row>
    <row r="47" spans="1:26" x14ac:dyDescent="0.3">
      <c r="A47" s="7"/>
      <c r="B47" s="15"/>
      <c r="D47" s="43"/>
      <c r="E47" s="42"/>
      <c r="F47" s="40"/>
      <c r="G47" s="11"/>
      <c r="H47" s="12"/>
      <c r="K47" s="12"/>
      <c r="L47" s="16"/>
      <c r="M47" s="34"/>
      <c r="N47" s="34"/>
      <c r="O47" s="34"/>
      <c r="P47" s="12"/>
      <c r="Q47" s="11"/>
      <c r="U47" s="14"/>
      <c r="V47" s="10"/>
      <c r="W47" s="10"/>
      <c r="X47" s="10"/>
      <c r="Y47" s="9"/>
      <c r="Z47" s="9"/>
    </row>
    <row r="48" spans="1:26" x14ac:dyDescent="0.3">
      <c r="A48" s="7" t="s">
        <v>13</v>
      </c>
      <c r="B48" s="15"/>
      <c r="D48" s="43" t="s">
        <v>14</v>
      </c>
      <c r="E48" s="42"/>
      <c r="F48" s="40"/>
      <c r="G48" s="11"/>
      <c r="H48" s="12"/>
      <c r="K48" s="12"/>
      <c r="L48" s="16"/>
      <c r="M48" s="34"/>
      <c r="N48" s="34"/>
      <c r="O48" s="34"/>
      <c r="P48" s="12"/>
      <c r="Q48" s="11"/>
      <c r="U48" s="14"/>
      <c r="V48" s="10"/>
      <c r="W48" s="10"/>
      <c r="X48" s="10"/>
      <c r="Y48" s="9"/>
      <c r="Z48" s="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8738-DA3E-4FA9-AFEC-00726CA57701}">
  <dimension ref="A1:AA55"/>
  <sheetViews>
    <sheetView topLeftCell="A22" workbookViewId="0">
      <selection activeCell="E29" sqref="E29"/>
    </sheetView>
  </sheetViews>
  <sheetFormatPr defaultRowHeight="14.4" x14ac:dyDescent="0.3"/>
  <cols>
    <col min="1" max="1" width="35" style="6" bestFit="1" customWidth="1"/>
    <col min="2" max="2" width="22.21875" style="6" bestFit="1" customWidth="1"/>
    <col min="3" max="3" width="8.88671875" style="6"/>
    <col min="4" max="4" width="9.88671875" style="8" customWidth="1"/>
    <col min="5" max="5" width="8.88671875" style="8"/>
    <col min="6" max="6" width="10.5546875" style="8" bestFit="1" customWidth="1"/>
    <col min="7" max="16384" width="8.88671875" style="6"/>
  </cols>
  <sheetData>
    <row r="1" spans="1:26" ht="18" x14ac:dyDescent="0.35">
      <c r="A1" s="35" t="s">
        <v>15</v>
      </c>
    </row>
    <row r="2" spans="1:26" ht="19.2" customHeight="1" x14ac:dyDescent="0.3">
      <c r="A2" s="18" t="s">
        <v>0</v>
      </c>
    </row>
    <row r="4" spans="1:26" ht="15.6" x14ac:dyDescent="0.3">
      <c r="A4" s="29" t="s">
        <v>17</v>
      </c>
      <c r="B4" s="30" t="s">
        <v>7</v>
      </c>
      <c r="C4" s="30" t="s">
        <v>194</v>
      </c>
      <c r="D4" s="41" t="s">
        <v>6</v>
      </c>
      <c r="E4" s="41" t="s">
        <v>5</v>
      </c>
      <c r="F4" s="38" t="s">
        <v>4</v>
      </c>
      <c r="H4" s="27"/>
      <c r="I4" s="27"/>
      <c r="J4" s="27"/>
      <c r="K4" s="21"/>
      <c r="L4" s="31"/>
      <c r="M4" s="22"/>
      <c r="N4" s="32"/>
      <c r="O4" s="32"/>
      <c r="P4" s="27"/>
      <c r="Q4" s="33"/>
      <c r="R4" s="27"/>
      <c r="S4" s="27"/>
      <c r="T4" s="27"/>
      <c r="U4" s="28"/>
      <c r="V4" s="25"/>
      <c r="W4" s="26"/>
      <c r="X4" s="27"/>
      <c r="Y4" s="26"/>
      <c r="Z4" s="27"/>
    </row>
    <row r="5" spans="1:26" x14ac:dyDescent="0.3">
      <c r="C5" s="6" t="s">
        <v>33</v>
      </c>
      <c r="F5" s="8">
        <f>D5+E5</f>
        <v>0</v>
      </c>
    </row>
    <row r="6" spans="1:26" x14ac:dyDescent="0.3">
      <c r="C6" s="6" t="s">
        <v>33</v>
      </c>
      <c r="F6" s="8">
        <f t="shared" ref="F6:F18" si="0">D6+E6</f>
        <v>0</v>
      </c>
    </row>
    <row r="7" spans="1:26" x14ac:dyDescent="0.3">
      <c r="C7" s="6" t="s">
        <v>33</v>
      </c>
      <c r="F7" s="8">
        <f t="shared" si="0"/>
        <v>0</v>
      </c>
    </row>
    <row r="8" spans="1:26" x14ac:dyDescent="0.3">
      <c r="C8" s="6" t="s">
        <v>33</v>
      </c>
      <c r="F8" s="8">
        <f t="shared" si="0"/>
        <v>0</v>
      </c>
    </row>
    <row r="9" spans="1:26" x14ac:dyDescent="0.3">
      <c r="C9" s="6" t="s">
        <v>33</v>
      </c>
      <c r="F9" s="8">
        <f t="shared" si="0"/>
        <v>0</v>
      </c>
    </row>
    <row r="10" spans="1:26" x14ac:dyDescent="0.3">
      <c r="C10" s="6" t="s">
        <v>33</v>
      </c>
      <c r="F10" s="8">
        <f t="shared" si="0"/>
        <v>0</v>
      </c>
    </row>
    <row r="11" spans="1:26" x14ac:dyDescent="0.3">
      <c r="C11" s="6" t="s">
        <v>33</v>
      </c>
      <c r="F11" s="8">
        <f t="shared" si="0"/>
        <v>0</v>
      </c>
    </row>
    <row r="12" spans="1:26" x14ac:dyDescent="0.3">
      <c r="C12" s="6" t="s">
        <v>33</v>
      </c>
      <c r="F12" s="8">
        <f t="shared" si="0"/>
        <v>0</v>
      </c>
    </row>
    <row r="13" spans="1:26" x14ac:dyDescent="0.3">
      <c r="C13" s="6" t="s">
        <v>33</v>
      </c>
      <c r="F13" s="8">
        <f t="shared" si="0"/>
        <v>0</v>
      </c>
    </row>
    <row r="14" spans="1:26" x14ac:dyDescent="0.3">
      <c r="C14" s="6" t="s">
        <v>33</v>
      </c>
      <c r="F14" s="8">
        <f t="shared" si="0"/>
        <v>0</v>
      </c>
    </row>
    <row r="15" spans="1:26" x14ac:dyDescent="0.3">
      <c r="C15" s="6" t="s">
        <v>33</v>
      </c>
      <c r="F15" s="8">
        <f t="shared" si="0"/>
        <v>0</v>
      </c>
    </row>
    <row r="16" spans="1:26" x14ac:dyDescent="0.3">
      <c r="C16" s="6" t="s">
        <v>33</v>
      </c>
      <c r="F16" s="8">
        <f t="shared" si="0"/>
        <v>0</v>
      </c>
    </row>
    <row r="17" spans="1:27" x14ac:dyDescent="0.3">
      <c r="C17" s="6" t="s">
        <v>33</v>
      </c>
      <c r="F17" s="8">
        <f t="shared" si="0"/>
        <v>0</v>
      </c>
    </row>
    <row r="18" spans="1:27" x14ac:dyDescent="0.3">
      <c r="C18" s="6" t="s">
        <v>33</v>
      </c>
      <c r="F18" s="8">
        <f t="shared" si="0"/>
        <v>0</v>
      </c>
    </row>
    <row r="19" spans="1:27" s="18" customFormat="1" ht="16.2" thickBot="1" x14ac:dyDescent="0.35">
      <c r="A19" s="20" t="s">
        <v>9</v>
      </c>
      <c r="B19" s="19"/>
      <c r="C19" s="6"/>
      <c r="D19" s="39">
        <f>SUM(D6:D18)</f>
        <v>0</v>
      </c>
      <c r="E19" s="39">
        <f>SUM(E6:E18)</f>
        <v>0</v>
      </c>
      <c r="F19" s="39">
        <f>SUM(F6:F18)</f>
        <v>0</v>
      </c>
      <c r="H19" s="24"/>
      <c r="K19" s="20"/>
      <c r="L19" s="19"/>
      <c r="M19" s="5"/>
      <c r="N19" s="5"/>
      <c r="O19" s="5"/>
      <c r="Q19" s="24"/>
      <c r="U19" s="19"/>
      <c r="V19" s="23"/>
      <c r="W19" s="24"/>
      <c r="Y19" s="24"/>
    </row>
    <row r="20" spans="1:27" ht="15" thickTop="1" x14ac:dyDescent="0.3"/>
    <row r="21" spans="1:27" ht="15.6" x14ac:dyDescent="0.3">
      <c r="A21" s="37"/>
    </row>
    <row r="22" spans="1:27" x14ac:dyDescent="0.3">
      <c r="C22" s="8"/>
    </row>
    <row r="23" spans="1:27" ht="15.6" x14ac:dyDescent="0.3">
      <c r="A23" s="17" t="s">
        <v>18</v>
      </c>
      <c r="C23" s="8"/>
    </row>
    <row r="24" spans="1:27" x14ac:dyDescent="0.3">
      <c r="C24" s="6" t="s">
        <v>33</v>
      </c>
      <c r="F24" s="8">
        <f t="shared" ref="F24:F44" si="1">D24+E24</f>
        <v>0</v>
      </c>
    </row>
    <row r="25" spans="1:27" x14ac:dyDescent="0.3">
      <c r="C25" s="6" t="s">
        <v>33</v>
      </c>
      <c r="F25" s="8">
        <f t="shared" si="1"/>
        <v>0</v>
      </c>
    </row>
    <row r="26" spans="1:27" ht="16.2" thickBot="1" x14ac:dyDescent="0.35">
      <c r="A26" s="20" t="s">
        <v>98</v>
      </c>
      <c r="B26" s="14"/>
      <c r="C26" s="14"/>
      <c r="D26" s="44">
        <f t="shared" ref="D26:E26" si="2">SUM(D24:D25)</f>
        <v>0</v>
      </c>
      <c r="E26" s="44">
        <f t="shared" si="2"/>
        <v>0</v>
      </c>
      <c r="F26" s="44">
        <f>SUM(F24:F25)</f>
        <v>0</v>
      </c>
      <c r="H26" s="9"/>
      <c r="I26" s="11"/>
      <c r="L26" s="7"/>
      <c r="M26" s="16"/>
      <c r="N26" s="36"/>
      <c r="O26" s="36"/>
      <c r="P26" s="36"/>
      <c r="Q26" s="10"/>
      <c r="R26" s="11"/>
      <c r="U26" s="7"/>
      <c r="V26" s="14"/>
      <c r="W26" s="10"/>
      <c r="X26" s="10"/>
      <c r="Y26" s="10"/>
      <c r="Z26" s="13"/>
      <c r="AA26" s="11"/>
    </row>
    <row r="27" spans="1:27" ht="15" thickTop="1" x14ac:dyDescent="0.3">
      <c r="F27" s="6"/>
    </row>
    <row r="28" spans="1:27" x14ac:dyDescent="0.3">
      <c r="F28" s="6"/>
    </row>
    <row r="29" spans="1:27" ht="15.6" x14ac:dyDescent="0.3">
      <c r="A29" s="17" t="s">
        <v>16</v>
      </c>
      <c r="F29" s="8">
        <f t="shared" si="1"/>
        <v>0</v>
      </c>
    </row>
    <row r="30" spans="1:27" x14ac:dyDescent="0.3">
      <c r="C30" s="6" t="s">
        <v>33</v>
      </c>
      <c r="F30" s="8">
        <f t="shared" si="1"/>
        <v>0</v>
      </c>
    </row>
    <row r="31" spans="1:27" x14ac:dyDescent="0.3">
      <c r="C31" s="6" t="s">
        <v>33</v>
      </c>
      <c r="F31" s="8">
        <f t="shared" si="1"/>
        <v>0</v>
      </c>
    </row>
    <row r="32" spans="1:27" x14ac:dyDescent="0.3">
      <c r="C32" s="6" t="s">
        <v>41</v>
      </c>
      <c r="F32" s="8">
        <f t="shared" si="1"/>
        <v>0</v>
      </c>
    </row>
    <row r="33" spans="1:25" x14ac:dyDescent="0.3">
      <c r="C33" s="6" t="s">
        <v>41</v>
      </c>
      <c r="F33" s="8">
        <f t="shared" si="1"/>
        <v>0</v>
      </c>
    </row>
    <row r="34" spans="1:25" x14ac:dyDescent="0.3">
      <c r="C34" s="6" t="s">
        <v>41</v>
      </c>
      <c r="F34" s="8">
        <f t="shared" si="1"/>
        <v>0</v>
      </c>
    </row>
    <row r="35" spans="1:25" x14ac:dyDescent="0.3">
      <c r="C35" s="6" t="s">
        <v>41</v>
      </c>
      <c r="F35" s="8">
        <f t="shared" si="1"/>
        <v>0</v>
      </c>
    </row>
    <row r="36" spans="1:25" x14ac:dyDescent="0.3">
      <c r="C36" s="6" t="s">
        <v>41</v>
      </c>
      <c r="F36" s="8">
        <f t="shared" si="1"/>
        <v>0</v>
      </c>
    </row>
    <row r="37" spans="1:25" x14ac:dyDescent="0.3">
      <c r="C37" s="6" t="s">
        <v>41</v>
      </c>
      <c r="F37" s="8">
        <f t="shared" si="1"/>
        <v>0</v>
      </c>
    </row>
    <row r="38" spans="1:25" x14ac:dyDescent="0.3">
      <c r="C38" s="6" t="s">
        <v>41</v>
      </c>
      <c r="F38" s="8">
        <f t="shared" si="1"/>
        <v>0</v>
      </c>
    </row>
    <row r="39" spans="1:25" x14ac:dyDescent="0.3">
      <c r="C39" s="6" t="s">
        <v>41</v>
      </c>
      <c r="F39" s="8">
        <f t="shared" si="1"/>
        <v>0</v>
      </c>
    </row>
    <row r="40" spans="1:25" x14ac:dyDescent="0.3">
      <c r="C40" s="6" t="s">
        <v>33</v>
      </c>
      <c r="F40" s="8">
        <f t="shared" si="1"/>
        <v>0</v>
      </c>
    </row>
    <row r="41" spans="1:25" x14ac:dyDescent="0.3">
      <c r="C41" s="6" t="s">
        <v>33</v>
      </c>
      <c r="F41" s="8">
        <f t="shared" si="1"/>
        <v>0</v>
      </c>
    </row>
    <row r="42" spans="1:25" x14ac:dyDescent="0.3">
      <c r="C42" s="6" t="s">
        <v>33</v>
      </c>
      <c r="F42" s="8">
        <f t="shared" si="1"/>
        <v>0</v>
      </c>
    </row>
    <row r="43" spans="1:25" x14ac:dyDescent="0.3">
      <c r="C43" s="6" t="s">
        <v>33</v>
      </c>
      <c r="F43" s="8">
        <f t="shared" si="1"/>
        <v>0</v>
      </c>
    </row>
    <row r="44" spans="1:25" x14ac:dyDescent="0.3">
      <c r="C44" s="6" t="s">
        <v>33</v>
      </c>
      <c r="F44" s="8">
        <f t="shared" si="1"/>
        <v>0</v>
      </c>
    </row>
    <row r="46" spans="1:25" s="18" customFormat="1" ht="16.2" thickBot="1" x14ac:dyDescent="0.35">
      <c r="A46" s="20" t="s">
        <v>10</v>
      </c>
      <c r="C46" s="6"/>
      <c r="D46" s="39">
        <f>SUM(D30:D44)</f>
        <v>0</v>
      </c>
      <c r="E46" s="39">
        <f>SUM(E30:E44)</f>
        <v>0</v>
      </c>
      <c r="F46" s="39">
        <f>SUM(F30:F44)</f>
        <v>0</v>
      </c>
      <c r="G46" s="24"/>
      <c r="M46" s="5"/>
      <c r="N46" s="5"/>
      <c r="O46" s="5"/>
      <c r="P46" s="24"/>
      <c r="U46" s="19"/>
      <c r="V46" s="23"/>
      <c r="W46" s="24"/>
      <c r="Y46" s="24"/>
    </row>
    <row r="47" spans="1:25" ht="15" thickTop="1" x14ac:dyDescent="0.3"/>
    <row r="49" spans="1:26" ht="15.6" x14ac:dyDescent="0.3">
      <c r="C49" s="18"/>
    </row>
    <row r="53" spans="1:26" x14ac:dyDescent="0.3">
      <c r="A53" s="7" t="s">
        <v>11</v>
      </c>
      <c r="B53" s="15"/>
      <c r="C53" s="43" t="s">
        <v>12</v>
      </c>
      <c r="E53" s="42"/>
      <c r="F53" s="40"/>
      <c r="G53" s="11"/>
      <c r="H53" s="12"/>
      <c r="K53" s="12"/>
      <c r="L53" s="16"/>
      <c r="M53" s="34"/>
      <c r="N53" s="34"/>
      <c r="O53" s="34"/>
      <c r="P53" s="12"/>
      <c r="Q53" s="11"/>
      <c r="U53" s="14"/>
      <c r="V53" s="10"/>
      <c r="W53" s="10"/>
      <c r="X53" s="10"/>
      <c r="Y53" s="9"/>
      <c r="Z53" s="9"/>
    </row>
    <row r="54" spans="1:26" x14ac:dyDescent="0.3">
      <c r="A54" s="7"/>
      <c r="B54" s="15"/>
      <c r="E54" s="42"/>
      <c r="F54" s="40"/>
      <c r="G54" s="11"/>
      <c r="H54" s="12"/>
      <c r="K54" s="12"/>
      <c r="L54" s="16"/>
      <c r="M54" s="34"/>
      <c r="N54" s="34"/>
      <c r="O54" s="34"/>
      <c r="P54" s="12"/>
      <c r="Q54" s="11"/>
      <c r="U54" s="14"/>
      <c r="V54" s="10"/>
      <c r="W54" s="10"/>
      <c r="X54" s="10"/>
      <c r="Y54" s="9"/>
      <c r="Z54" s="9"/>
    </row>
    <row r="55" spans="1:26" x14ac:dyDescent="0.3">
      <c r="A55" s="7" t="s">
        <v>13</v>
      </c>
      <c r="B55" s="15"/>
      <c r="C55" s="43" t="s">
        <v>14</v>
      </c>
      <c r="E55" s="42"/>
      <c r="F55" s="40"/>
      <c r="G55" s="11"/>
      <c r="H55" s="12"/>
      <c r="K55" s="12"/>
      <c r="L55" s="16"/>
      <c r="M55" s="34"/>
      <c r="N55" s="34"/>
      <c r="O55" s="34"/>
      <c r="P55" s="12"/>
      <c r="Q55" s="11"/>
      <c r="U55" s="14"/>
      <c r="V55" s="10"/>
      <c r="W55" s="10"/>
      <c r="X55" s="10"/>
      <c r="Y55" s="9"/>
      <c r="Z55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A936D-272B-479D-A785-4E4FE48ADABD}">
  <dimension ref="A1:Z48"/>
  <sheetViews>
    <sheetView workbookViewId="0">
      <selection activeCell="A14" sqref="A14"/>
    </sheetView>
  </sheetViews>
  <sheetFormatPr defaultRowHeight="14.4" x14ac:dyDescent="0.3"/>
  <cols>
    <col min="1" max="1" width="35" style="6" bestFit="1" customWidth="1"/>
    <col min="2" max="2" width="22.21875" style="6" bestFit="1" customWidth="1"/>
    <col min="3" max="3" width="8.88671875" style="6"/>
    <col min="4" max="4" width="9.88671875" style="8" customWidth="1"/>
    <col min="5" max="5" width="8.88671875" style="8"/>
    <col min="6" max="6" width="10.5546875" style="8" bestFit="1" customWidth="1"/>
    <col min="7" max="16384" width="8.88671875" style="6"/>
  </cols>
  <sheetData>
    <row r="1" spans="1:26" ht="18" x14ac:dyDescent="0.35">
      <c r="A1" s="35" t="s">
        <v>15</v>
      </c>
    </row>
    <row r="2" spans="1:26" ht="19.2" customHeight="1" x14ac:dyDescent="0.3">
      <c r="A2" s="18" t="s">
        <v>0</v>
      </c>
    </row>
    <row r="4" spans="1:26" ht="15.6" x14ac:dyDescent="0.3">
      <c r="A4" s="29" t="s">
        <v>152</v>
      </c>
      <c r="B4" s="30" t="s">
        <v>7</v>
      </c>
      <c r="C4" s="18"/>
      <c r="D4" s="41" t="s">
        <v>6</v>
      </c>
      <c r="E4" s="41" t="s">
        <v>5</v>
      </c>
      <c r="F4" s="38" t="s">
        <v>4</v>
      </c>
      <c r="H4" s="27"/>
      <c r="I4" s="27"/>
      <c r="J4" s="27"/>
      <c r="K4" s="21"/>
      <c r="L4" s="31"/>
      <c r="M4" s="22"/>
      <c r="N4" s="32"/>
      <c r="O4" s="32"/>
      <c r="P4" s="27"/>
      <c r="Q4" s="33"/>
      <c r="R4" s="27"/>
      <c r="S4" s="27"/>
      <c r="T4" s="27"/>
      <c r="U4" s="28"/>
      <c r="V4" s="25"/>
      <c r="W4" s="26"/>
      <c r="X4" s="27"/>
      <c r="Y4" s="26"/>
      <c r="Z4" s="27"/>
    </row>
    <row r="5" spans="1:26" x14ac:dyDescent="0.3">
      <c r="C5" s="6" t="s">
        <v>33</v>
      </c>
      <c r="F5" s="8">
        <f>D5+E5</f>
        <v>0</v>
      </c>
    </row>
    <row r="6" spans="1:26" x14ac:dyDescent="0.3">
      <c r="C6" s="6" t="s">
        <v>33</v>
      </c>
      <c r="F6" s="8">
        <f t="shared" ref="F6:F18" si="0">D6+E6</f>
        <v>0</v>
      </c>
    </row>
    <row r="7" spans="1:26" x14ac:dyDescent="0.3">
      <c r="C7" s="6" t="s">
        <v>33</v>
      </c>
      <c r="F7" s="8">
        <f t="shared" si="0"/>
        <v>0</v>
      </c>
    </row>
    <row r="8" spans="1:26" x14ac:dyDescent="0.3">
      <c r="C8" s="6" t="s">
        <v>33</v>
      </c>
      <c r="F8" s="8">
        <f t="shared" si="0"/>
        <v>0</v>
      </c>
    </row>
    <row r="9" spans="1:26" x14ac:dyDescent="0.3">
      <c r="C9" s="6" t="s">
        <v>33</v>
      </c>
      <c r="F9" s="8">
        <f t="shared" si="0"/>
        <v>0</v>
      </c>
    </row>
    <row r="10" spans="1:26" x14ac:dyDescent="0.3">
      <c r="C10" s="6" t="s">
        <v>33</v>
      </c>
      <c r="F10" s="8">
        <f t="shared" si="0"/>
        <v>0</v>
      </c>
    </row>
    <row r="11" spans="1:26" x14ac:dyDescent="0.3">
      <c r="C11" s="6" t="s">
        <v>33</v>
      </c>
      <c r="F11" s="8">
        <f t="shared" si="0"/>
        <v>0</v>
      </c>
    </row>
    <row r="12" spans="1:26" ht="15.6" x14ac:dyDescent="0.3">
      <c r="C12" s="18"/>
      <c r="F12" s="8">
        <f t="shared" si="0"/>
        <v>0</v>
      </c>
    </row>
    <row r="13" spans="1:26" x14ac:dyDescent="0.3">
      <c r="F13" s="8">
        <f t="shared" si="0"/>
        <v>0</v>
      </c>
    </row>
    <row r="14" spans="1:26" x14ac:dyDescent="0.3">
      <c r="F14" s="8">
        <f t="shared" si="0"/>
        <v>0</v>
      </c>
    </row>
    <row r="15" spans="1:26" x14ac:dyDescent="0.3">
      <c r="F15" s="8">
        <f t="shared" si="0"/>
        <v>0</v>
      </c>
    </row>
    <row r="16" spans="1:26" x14ac:dyDescent="0.3">
      <c r="C16" s="6" t="s">
        <v>41</v>
      </c>
      <c r="F16" s="8">
        <f t="shared" si="0"/>
        <v>0</v>
      </c>
    </row>
    <row r="17" spans="1:25" x14ac:dyDescent="0.3">
      <c r="C17" s="6" t="s">
        <v>33</v>
      </c>
      <c r="F17" s="8">
        <f t="shared" si="0"/>
        <v>0</v>
      </c>
    </row>
    <row r="18" spans="1:25" x14ac:dyDescent="0.3">
      <c r="C18" s="6" t="s">
        <v>41</v>
      </c>
      <c r="F18" s="8">
        <f t="shared" si="0"/>
        <v>0</v>
      </c>
    </row>
    <row r="19" spans="1:25" s="18" customFormat="1" ht="16.2" thickBot="1" x14ac:dyDescent="0.35">
      <c r="A19" s="20" t="s">
        <v>9</v>
      </c>
      <c r="B19" s="19"/>
      <c r="C19" s="6" t="s">
        <v>41</v>
      </c>
      <c r="D19" s="39">
        <f>SUM(D6:D18)</f>
        <v>0</v>
      </c>
      <c r="E19" s="39">
        <f>SUM(E6:E18)</f>
        <v>0</v>
      </c>
      <c r="F19" s="39">
        <f>SUM(F6:F18)</f>
        <v>0</v>
      </c>
      <c r="H19" s="24"/>
      <c r="K19" s="20"/>
      <c r="L19" s="19"/>
      <c r="M19" s="5"/>
      <c r="N19" s="5"/>
      <c r="O19" s="5"/>
      <c r="Q19" s="24"/>
      <c r="U19" s="19"/>
      <c r="V19" s="23"/>
      <c r="W19" s="24"/>
      <c r="Y19" s="24"/>
    </row>
    <row r="20" spans="1:25" ht="15" thickTop="1" x14ac:dyDescent="0.3">
      <c r="C20" s="6" t="s">
        <v>41</v>
      </c>
    </row>
    <row r="21" spans="1:25" ht="15.6" x14ac:dyDescent="0.3">
      <c r="A21" s="37"/>
      <c r="C21" s="6" t="s">
        <v>41</v>
      </c>
    </row>
    <row r="22" spans="1:25" ht="15.6" x14ac:dyDescent="0.3">
      <c r="A22" s="29" t="s">
        <v>153</v>
      </c>
      <c r="C22" s="6" t="s">
        <v>41</v>
      </c>
    </row>
    <row r="23" spans="1:25" x14ac:dyDescent="0.3">
      <c r="C23" s="6" t="s">
        <v>33</v>
      </c>
      <c r="F23" s="8">
        <f>D23+E23</f>
        <v>0</v>
      </c>
    </row>
    <row r="24" spans="1:25" x14ac:dyDescent="0.3">
      <c r="C24" s="6" t="s">
        <v>33</v>
      </c>
      <c r="F24" s="8">
        <f t="shared" ref="F24:F38" si="1">D24+E24</f>
        <v>0</v>
      </c>
    </row>
    <row r="25" spans="1:25" x14ac:dyDescent="0.3">
      <c r="C25" s="6" t="s">
        <v>41</v>
      </c>
      <c r="F25" s="8">
        <f t="shared" si="1"/>
        <v>0</v>
      </c>
    </row>
    <row r="26" spans="1:25" x14ac:dyDescent="0.3">
      <c r="C26" s="6" t="s">
        <v>41</v>
      </c>
      <c r="F26" s="8">
        <f t="shared" si="1"/>
        <v>0</v>
      </c>
    </row>
    <row r="27" spans="1:25" x14ac:dyDescent="0.3">
      <c r="C27" s="6" t="s">
        <v>41</v>
      </c>
      <c r="F27" s="8">
        <f t="shared" si="1"/>
        <v>0</v>
      </c>
    </row>
    <row r="28" spans="1:25" x14ac:dyDescent="0.3">
      <c r="C28" s="6" t="s">
        <v>41</v>
      </c>
      <c r="F28" s="8">
        <f t="shared" si="1"/>
        <v>0</v>
      </c>
    </row>
    <row r="29" spans="1:25" x14ac:dyDescent="0.3">
      <c r="C29" s="6" t="s">
        <v>41</v>
      </c>
      <c r="F29" s="8">
        <f t="shared" si="1"/>
        <v>0</v>
      </c>
    </row>
    <row r="30" spans="1:25" x14ac:dyDescent="0.3">
      <c r="C30" s="6" t="s">
        <v>33</v>
      </c>
      <c r="F30" s="8">
        <f t="shared" si="1"/>
        <v>0</v>
      </c>
    </row>
    <row r="31" spans="1:25" x14ac:dyDescent="0.3">
      <c r="C31" s="6" t="s">
        <v>33</v>
      </c>
      <c r="F31" s="8">
        <f t="shared" si="1"/>
        <v>0</v>
      </c>
    </row>
    <row r="32" spans="1:25" x14ac:dyDescent="0.3">
      <c r="C32" s="6" t="s">
        <v>33</v>
      </c>
      <c r="F32" s="8">
        <f t="shared" si="1"/>
        <v>0</v>
      </c>
    </row>
    <row r="33" spans="1:26" x14ac:dyDescent="0.3">
      <c r="C33" s="6" t="s">
        <v>33</v>
      </c>
      <c r="F33" s="8">
        <f t="shared" si="1"/>
        <v>0</v>
      </c>
    </row>
    <row r="34" spans="1:26" x14ac:dyDescent="0.3">
      <c r="C34" s="6" t="s">
        <v>33</v>
      </c>
      <c r="F34" s="8">
        <f t="shared" si="1"/>
        <v>0</v>
      </c>
    </row>
    <row r="35" spans="1:26" x14ac:dyDescent="0.3">
      <c r="C35" s="6" t="s">
        <v>33</v>
      </c>
      <c r="F35" s="8">
        <f t="shared" si="1"/>
        <v>0</v>
      </c>
    </row>
    <row r="36" spans="1:26" x14ac:dyDescent="0.3">
      <c r="C36" s="6" t="s">
        <v>33</v>
      </c>
      <c r="F36" s="8">
        <f t="shared" si="1"/>
        <v>0</v>
      </c>
    </row>
    <row r="37" spans="1:26" x14ac:dyDescent="0.3">
      <c r="C37" s="6" t="s">
        <v>33</v>
      </c>
      <c r="F37" s="8">
        <f t="shared" si="1"/>
        <v>0</v>
      </c>
    </row>
    <row r="38" spans="1:26" x14ac:dyDescent="0.3">
      <c r="C38" s="6" t="s">
        <v>33</v>
      </c>
      <c r="F38" s="8">
        <f t="shared" si="1"/>
        <v>0</v>
      </c>
    </row>
    <row r="39" spans="1:26" s="18" customFormat="1" ht="16.2" thickBot="1" x14ac:dyDescent="0.35">
      <c r="A39" s="20" t="s">
        <v>10</v>
      </c>
      <c r="C39" s="6" t="s">
        <v>33</v>
      </c>
      <c r="D39" s="39">
        <f>SUM(D23:D37)</f>
        <v>0</v>
      </c>
      <c r="E39" s="39">
        <f>SUM(E23:E37)</f>
        <v>0</v>
      </c>
      <c r="F39" s="39">
        <f>SUM(F23:F37)</f>
        <v>0</v>
      </c>
      <c r="G39" s="24"/>
      <c r="M39" s="5"/>
      <c r="N39" s="5"/>
      <c r="O39" s="5"/>
      <c r="P39" s="24"/>
      <c r="U39" s="19"/>
      <c r="V39" s="23"/>
      <c r="W39" s="24"/>
      <c r="Y39" s="24"/>
    </row>
    <row r="40" spans="1:26" ht="15" thickTop="1" x14ac:dyDescent="0.3">
      <c r="C40" s="6" t="s">
        <v>33</v>
      </c>
    </row>
    <row r="42" spans="1:26" ht="15.6" x14ac:dyDescent="0.3">
      <c r="C42" s="18"/>
    </row>
    <row r="46" spans="1:26" x14ac:dyDescent="0.3">
      <c r="A46" s="7" t="s">
        <v>11</v>
      </c>
      <c r="B46" s="15"/>
      <c r="D46" s="43" t="s">
        <v>12</v>
      </c>
      <c r="E46" s="42"/>
      <c r="F46" s="40"/>
      <c r="G46" s="11"/>
      <c r="H46" s="12"/>
      <c r="K46" s="12"/>
      <c r="L46" s="16"/>
      <c r="M46" s="34"/>
      <c r="N46" s="34"/>
      <c r="O46" s="34"/>
      <c r="P46" s="12"/>
      <c r="Q46" s="11"/>
      <c r="U46" s="14"/>
      <c r="V46" s="10"/>
      <c r="W46" s="10"/>
      <c r="X46" s="10"/>
      <c r="Y46" s="9"/>
      <c r="Z46" s="9"/>
    </row>
    <row r="47" spans="1:26" x14ac:dyDescent="0.3">
      <c r="A47" s="7"/>
      <c r="B47" s="15"/>
      <c r="D47" s="43"/>
      <c r="E47" s="42"/>
      <c r="F47" s="40"/>
      <c r="G47" s="11"/>
      <c r="H47" s="12"/>
      <c r="K47" s="12"/>
      <c r="L47" s="16"/>
      <c r="M47" s="34"/>
      <c r="N47" s="34"/>
      <c r="O47" s="34"/>
      <c r="P47" s="12"/>
      <c r="Q47" s="11"/>
      <c r="U47" s="14"/>
      <c r="V47" s="10"/>
      <c r="W47" s="10"/>
      <c r="X47" s="10"/>
      <c r="Y47" s="9"/>
      <c r="Z47" s="9"/>
    </row>
    <row r="48" spans="1:26" x14ac:dyDescent="0.3">
      <c r="A48" s="7" t="s">
        <v>13</v>
      </c>
      <c r="B48" s="15"/>
      <c r="D48" s="43" t="s">
        <v>14</v>
      </c>
      <c r="E48" s="42"/>
      <c r="F48" s="40"/>
      <c r="G48" s="11"/>
      <c r="H48" s="12"/>
      <c r="K48" s="12"/>
      <c r="L48" s="16"/>
      <c r="M48" s="34"/>
      <c r="N48" s="34"/>
      <c r="O48" s="34"/>
      <c r="P48" s="12"/>
      <c r="Q48" s="11"/>
      <c r="U48" s="14"/>
      <c r="V48" s="10"/>
      <c r="W48" s="10"/>
      <c r="X48" s="10"/>
      <c r="Y48" s="9"/>
      <c r="Z48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82EE1-3DF0-446F-9C2D-612872FE0F1B}">
  <dimension ref="A1:Z48"/>
  <sheetViews>
    <sheetView workbookViewId="0">
      <selection activeCell="A14" sqref="A14"/>
    </sheetView>
  </sheetViews>
  <sheetFormatPr defaultRowHeight="14.4" x14ac:dyDescent="0.3"/>
  <cols>
    <col min="1" max="1" width="35" style="6" bestFit="1" customWidth="1"/>
    <col min="2" max="2" width="22.21875" style="6" bestFit="1" customWidth="1"/>
    <col min="3" max="3" width="8.88671875" style="6"/>
    <col min="4" max="4" width="9.88671875" style="8" customWidth="1"/>
    <col min="5" max="5" width="8.88671875" style="8"/>
    <col min="6" max="6" width="10.5546875" style="8" bestFit="1" customWidth="1"/>
    <col min="7" max="16384" width="8.88671875" style="6"/>
  </cols>
  <sheetData>
    <row r="1" spans="1:26" ht="18" x14ac:dyDescent="0.35">
      <c r="A1" s="35" t="s">
        <v>15</v>
      </c>
    </row>
    <row r="2" spans="1:26" ht="19.2" customHeight="1" x14ac:dyDescent="0.3">
      <c r="A2" s="18" t="s">
        <v>0</v>
      </c>
    </row>
    <row r="4" spans="1:26" ht="15.6" x14ac:dyDescent="0.3">
      <c r="A4" s="29" t="s">
        <v>154</v>
      </c>
      <c r="B4" s="30" t="s">
        <v>7</v>
      </c>
      <c r="C4" s="18"/>
      <c r="D4" s="41" t="s">
        <v>6</v>
      </c>
      <c r="E4" s="41" t="s">
        <v>5</v>
      </c>
      <c r="F4" s="38" t="s">
        <v>4</v>
      </c>
      <c r="H4" s="27"/>
      <c r="I4" s="27"/>
      <c r="J4" s="27"/>
      <c r="K4" s="21"/>
      <c r="L4" s="31"/>
      <c r="M4" s="22"/>
      <c r="N4" s="32"/>
      <c r="O4" s="32"/>
      <c r="P4" s="27"/>
      <c r="Q4" s="33"/>
      <c r="R4" s="27"/>
      <c r="S4" s="27"/>
      <c r="T4" s="27"/>
      <c r="U4" s="28"/>
      <c r="V4" s="25"/>
      <c r="W4" s="26"/>
      <c r="X4" s="27"/>
      <c r="Y4" s="26"/>
      <c r="Z4" s="27"/>
    </row>
    <row r="5" spans="1:26" x14ac:dyDescent="0.3">
      <c r="C5" s="6" t="s">
        <v>33</v>
      </c>
      <c r="F5" s="8">
        <f>D5+E5</f>
        <v>0</v>
      </c>
    </row>
    <row r="6" spans="1:26" x14ac:dyDescent="0.3">
      <c r="C6" s="6" t="s">
        <v>33</v>
      </c>
      <c r="F6" s="8">
        <f t="shared" ref="F6:F18" si="0">D6+E6</f>
        <v>0</v>
      </c>
    </row>
    <row r="7" spans="1:26" x14ac:dyDescent="0.3">
      <c r="C7" s="6" t="s">
        <v>33</v>
      </c>
      <c r="F7" s="8">
        <f t="shared" si="0"/>
        <v>0</v>
      </c>
    </row>
    <row r="8" spans="1:26" x14ac:dyDescent="0.3">
      <c r="C8" s="6" t="s">
        <v>33</v>
      </c>
      <c r="F8" s="8">
        <f t="shared" si="0"/>
        <v>0</v>
      </c>
    </row>
    <row r="9" spans="1:26" x14ac:dyDescent="0.3">
      <c r="C9" s="6" t="s">
        <v>33</v>
      </c>
      <c r="F9" s="8">
        <f t="shared" si="0"/>
        <v>0</v>
      </c>
    </row>
    <row r="10" spans="1:26" x14ac:dyDescent="0.3">
      <c r="C10" s="6" t="s">
        <v>33</v>
      </c>
      <c r="F10" s="8">
        <f t="shared" si="0"/>
        <v>0</v>
      </c>
    </row>
    <row r="11" spans="1:26" x14ac:dyDescent="0.3">
      <c r="C11" s="6" t="s">
        <v>33</v>
      </c>
      <c r="F11" s="8">
        <f t="shared" si="0"/>
        <v>0</v>
      </c>
    </row>
    <row r="12" spans="1:26" ht="15.6" x14ac:dyDescent="0.3">
      <c r="C12" s="18"/>
      <c r="F12" s="8">
        <f t="shared" si="0"/>
        <v>0</v>
      </c>
    </row>
    <row r="13" spans="1:26" x14ac:dyDescent="0.3">
      <c r="F13" s="8">
        <f t="shared" si="0"/>
        <v>0</v>
      </c>
    </row>
    <row r="14" spans="1:26" x14ac:dyDescent="0.3">
      <c r="F14" s="8">
        <f t="shared" si="0"/>
        <v>0</v>
      </c>
    </row>
    <row r="15" spans="1:26" x14ac:dyDescent="0.3">
      <c r="F15" s="8">
        <f t="shared" si="0"/>
        <v>0</v>
      </c>
    </row>
    <row r="16" spans="1:26" x14ac:dyDescent="0.3">
      <c r="C16" s="6" t="s">
        <v>41</v>
      </c>
      <c r="F16" s="8">
        <f t="shared" si="0"/>
        <v>0</v>
      </c>
    </row>
    <row r="17" spans="1:25" x14ac:dyDescent="0.3">
      <c r="C17" s="6" t="s">
        <v>33</v>
      </c>
      <c r="F17" s="8">
        <f t="shared" si="0"/>
        <v>0</v>
      </c>
    </row>
    <row r="18" spans="1:25" x14ac:dyDescent="0.3">
      <c r="C18" s="6" t="s">
        <v>41</v>
      </c>
      <c r="F18" s="8">
        <f t="shared" si="0"/>
        <v>0</v>
      </c>
    </row>
    <row r="19" spans="1:25" s="18" customFormat="1" ht="16.2" thickBot="1" x14ac:dyDescent="0.35">
      <c r="A19" s="20" t="s">
        <v>9</v>
      </c>
      <c r="B19" s="19"/>
      <c r="C19" s="6" t="s">
        <v>41</v>
      </c>
      <c r="D19" s="39">
        <f>SUM(D6:D18)</f>
        <v>0</v>
      </c>
      <c r="E19" s="39">
        <f>SUM(E6:E18)</f>
        <v>0</v>
      </c>
      <c r="F19" s="39">
        <f>SUM(F6:F18)</f>
        <v>0</v>
      </c>
      <c r="H19" s="24"/>
      <c r="K19" s="20"/>
      <c r="L19" s="19"/>
      <c r="M19" s="5"/>
      <c r="N19" s="5"/>
      <c r="O19" s="5"/>
      <c r="Q19" s="24"/>
      <c r="U19" s="19"/>
      <c r="V19" s="23"/>
      <c r="W19" s="24"/>
      <c r="Y19" s="24"/>
    </row>
    <row r="20" spans="1:25" ht="15" thickTop="1" x14ac:dyDescent="0.3">
      <c r="C20" s="6" t="s">
        <v>41</v>
      </c>
    </row>
    <row r="21" spans="1:25" ht="15.6" x14ac:dyDescent="0.3">
      <c r="A21" s="37"/>
      <c r="C21" s="6" t="s">
        <v>41</v>
      </c>
    </row>
    <row r="22" spans="1:25" ht="15.6" x14ac:dyDescent="0.3">
      <c r="A22" s="29" t="s">
        <v>155</v>
      </c>
      <c r="C22" s="6" t="s">
        <v>41</v>
      </c>
    </row>
    <row r="23" spans="1:25" x14ac:dyDescent="0.3">
      <c r="C23" s="6" t="s">
        <v>33</v>
      </c>
      <c r="F23" s="8">
        <f>D23+E23</f>
        <v>0</v>
      </c>
    </row>
    <row r="24" spans="1:25" x14ac:dyDescent="0.3">
      <c r="C24" s="6" t="s">
        <v>33</v>
      </c>
      <c r="F24" s="8">
        <f t="shared" ref="F24:F38" si="1">D24+E24</f>
        <v>0</v>
      </c>
    </row>
    <row r="25" spans="1:25" x14ac:dyDescent="0.3">
      <c r="C25" s="6" t="s">
        <v>41</v>
      </c>
      <c r="F25" s="8">
        <f t="shared" si="1"/>
        <v>0</v>
      </c>
    </row>
    <row r="26" spans="1:25" x14ac:dyDescent="0.3">
      <c r="C26" s="6" t="s">
        <v>41</v>
      </c>
      <c r="F26" s="8">
        <f t="shared" si="1"/>
        <v>0</v>
      </c>
    </row>
    <row r="27" spans="1:25" x14ac:dyDescent="0.3">
      <c r="C27" s="6" t="s">
        <v>41</v>
      </c>
      <c r="F27" s="8">
        <f t="shared" si="1"/>
        <v>0</v>
      </c>
    </row>
    <row r="28" spans="1:25" x14ac:dyDescent="0.3">
      <c r="C28" s="6" t="s">
        <v>41</v>
      </c>
      <c r="F28" s="8">
        <f t="shared" si="1"/>
        <v>0</v>
      </c>
    </row>
    <row r="29" spans="1:25" x14ac:dyDescent="0.3">
      <c r="C29" s="6" t="s">
        <v>41</v>
      </c>
      <c r="F29" s="8">
        <f t="shared" si="1"/>
        <v>0</v>
      </c>
    </row>
    <row r="30" spans="1:25" x14ac:dyDescent="0.3">
      <c r="C30" s="6" t="s">
        <v>33</v>
      </c>
      <c r="F30" s="8">
        <f t="shared" si="1"/>
        <v>0</v>
      </c>
    </row>
    <row r="31" spans="1:25" x14ac:dyDescent="0.3">
      <c r="C31" s="6" t="s">
        <v>33</v>
      </c>
      <c r="F31" s="8">
        <f t="shared" si="1"/>
        <v>0</v>
      </c>
    </row>
    <row r="32" spans="1:25" x14ac:dyDescent="0.3">
      <c r="C32" s="6" t="s">
        <v>33</v>
      </c>
      <c r="F32" s="8">
        <f t="shared" si="1"/>
        <v>0</v>
      </c>
    </row>
    <row r="33" spans="1:26" x14ac:dyDescent="0.3">
      <c r="C33" s="6" t="s">
        <v>33</v>
      </c>
      <c r="F33" s="8">
        <f t="shared" si="1"/>
        <v>0</v>
      </c>
    </row>
    <row r="34" spans="1:26" x14ac:dyDescent="0.3">
      <c r="C34" s="6" t="s">
        <v>33</v>
      </c>
      <c r="F34" s="8">
        <f t="shared" si="1"/>
        <v>0</v>
      </c>
    </row>
    <row r="35" spans="1:26" x14ac:dyDescent="0.3">
      <c r="C35" s="6" t="s">
        <v>33</v>
      </c>
      <c r="F35" s="8">
        <f t="shared" si="1"/>
        <v>0</v>
      </c>
    </row>
    <row r="36" spans="1:26" x14ac:dyDescent="0.3">
      <c r="C36" s="6" t="s">
        <v>33</v>
      </c>
      <c r="F36" s="8">
        <f t="shared" si="1"/>
        <v>0</v>
      </c>
    </row>
    <row r="37" spans="1:26" x14ac:dyDescent="0.3">
      <c r="C37" s="6" t="s">
        <v>33</v>
      </c>
      <c r="F37" s="8">
        <f t="shared" si="1"/>
        <v>0</v>
      </c>
    </row>
    <row r="38" spans="1:26" x14ac:dyDescent="0.3">
      <c r="C38" s="6" t="s">
        <v>33</v>
      </c>
      <c r="F38" s="8">
        <f t="shared" si="1"/>
        <v>0</v>
      </c>
    </row>
    <row r="39" spans="1:26" s="18" customFormat="1" ht="16.2" thickBot="1" x14ac:dyDescent="0.35">
      <c r="A39" s="20" t="s">
        <v>10</v>
      </c>
      <c r="C39" s="6" t="s">
        <v>33</v>
      </c>
      <c r="D39" s="39">
        <f>SUM(D23:D37)</f>
        <v>0</v>
      </c>
      <c r="E39" s="39">
        <f>SUM(E23:E37)</f>
        <v>0</v>
      </c>
      <c r="F39" s="39">
        <f>SUM(F23:F37)</f>
        <v>0</v>
      </c>
      <c r="G39" s="24"/>
      <c r="M39" s="5"/>
      <c r="N39" s="5"/>
      <c r="O39" s="5"/>
      <c r="P39" s="24"/>
      <c r="U39" s="19"/>
      <c r="V39" s="23"/>
      <c r="W39" s="24"/>
      <c r="Y39" s="24"/>
    </row>
    <row r="40" spans="1:26" ht="15" thickTop="1" x14ac:dyDescent="0.3">
      <c r="C40" s="6" t="s">
        <v>33</v>
      </c>
    </row>
    <row r="42" spans="1:26" ht="15.6" x14ac:dyDescent="0.3">
      <c r="C42" s="18"/>
    </row>
    <row r="46" spans="1:26" x14ac:dyDescent="0.3">
      <c r="A46" s="7" t="s">
        <v>11</v>
      </c>
      <c r="B46" s="15"/>
      <c r="D46" s="43" t="s">
        <v>12</v>
      </c>
      <c r="E46" s="42"/>
      <c r="F46" s="40"/>
      <c r="G46" s="11"/>
      <c r="H46" s="12"/>
      <c r="K46" s="12"/>
      <c r="L46" s="16"/>
      <c r="M46" s="34"/>
      <c r="N46" s="34"/>
      <c r="O46" s="34"/>
      <c r="P46" s="12"/>
      <c r="Q46" s="11"/>
      <c r="U46" s="14"/>
      <c r="V46" s="10"/>
      <c r="W46" s="10"/>
      <c r="X46" s="10"/>
      <c r="Y46" s="9"/>
      <c r="Z46" s="9"/>
    </row>
    <row r="47" spans="1:26" x14ac:dyDescent="0.3">
      <c r="A47" s="7"/>
      <c r="B47" s="15"/>
      <c r="D47" s="43"/>
      <c r="E47" s="42"/>
      <c r="F47" s="40"/>
      <c r="G47" s="11"/>
      <c r="H47" s="12"/>
      <c r="K47" s="12"/>
      <c r="L47" s="16"/>
      <c r="M47" s="34"/>
      <c r="N47" s="34"/>
      <c r="O47" s="34"/>
      <c r="P47" s="12"/>
      <c r="Q47" s="11"/>
      <c r="U47" s="14"/>
      <c r="V47" s="10"/>
      <c r="W47" s="10"/>
      <c r="X47" s="10"/>
      <c r="Y47" s="9"/>
      <c r="Z47" s="9"/>
    </row>
    <row r="48" spans="1:26" x14ac:dyDescent="0.3">
      <c r="A48" s="7" t="s">
        <v>13</v>
      </c>
      <c r="B48" s="15"/>
      <c r="D48" s="43" t="s">
        <v>14</v>
      </c>
      <c r="E48" s="42"/>
      <c r="F48" s="40"/>
      <c r="G48" s="11"/>
      <c r="H48" s="12"/>
      <c r="K48" s="12"/>
      <c r="L48" s="16"/>
      <c r="M48" s="34"/>
      <c r="N48" s="34"/>
      <c r="O48" s="34"/>
      <c r="P48" s="12"/>
      <c r="Q48" s="11"/>
      <c r="U48" s="14"/>
      <c r="V48" s="10"/>
      <c r="W48" s="10"/>
      <c r="X48" s="10"/>
      <c r="Y48" s="9"/>
      <c r="Z48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E830F-D088-49FA-8E30-695F6126BA18}">
  <dimension ref="A1:Z48"/>
  <sheetViews>
    <sheetView workbookViewId="0">
      <selection activeCell="A14" sqref="A14"/>
    </sheetView>
  </sheetViews>
  <sheetFormatPr defaultRowHeight="14.4" x14ac:dyDescent="0.3"/>
  <cols>
    <col min="1" max="1" width="35" style="6" bestFit="1" customWidth="1"/>
    <col min="2" max="2" width="22.21875" style="6" bestFit="1" customWidth="1"/>
    <col min="3" max="3" width="8.88671875" style="6"/>
    <col min="4" max="4" width="9.88671875" style="8" customWidth="1"/>
    <col min="5" max="5" width="8.88671875" style="8"/>
    <col min="6" max="6" width="10.5546875" style="8" bestFit="1" customWidth="1"/>
    <col min="7" max="16384" width="8.88671875" style="6"/>
  </cols>
  <sheetData>
    <row r="1" spans="1:26" ht="18" x14ac:dyDescent="0.35">
      <c r="A1" s="35" t="s">
        <v>15</v>
      </c>
    </row>
    <row r="2" spans="1:26" ht="19.2" customHeight="1" x14ac:dyDescent="0.3">
      <c r="A2" s="18" t="s">
        <v>0</v>
      </c>
    </row>
    <row r="4" spans="1:26" ht="15.6" x14ac:dyDescent="0.3">
      <c r="A4" s="29" t="s">
        <v>156</v>
      </c>
      <c r="B4" s="30" t="s">
        <v>7</v>
      </c>
      <c r="C4" s="18"/>
      <c r="D4" s="41" t="s">
        <v>6</v>
      </c>
      <c r="E4" s="41" t="s">
        <v>5</v>
      </c>
      <c r="F4" s="38" t="s">
        <v>4</v>
      </c>
      <c r="H4" s="27"/>
      <c r="I4" s="27"/>
      <c r="J4" s="27"/>
      <c r="K4" s="21"/>
      <c r="L4" s="31"/>
      <c r="M4" s="22"/>
      <c r="N4" s="32"/>
      <c r="O4" s="32"/>
      <c r="P4" s="27"/>
      <c r="Q4" s="33"/>
      <c r="R4" s="27"/>
      <c r="S4" s="27"/>
      <c r="T4" s="27"/>
      <c r="U4" s="28"/>
      <c r="V4" s="25"/>
      <c r="W4" s="26"/>
      <c r="X4" s="27"/>
      <c r="Y4" s="26"/>
      <c r="Z4" s="27"/>
    </row>
    <row r="5" spans="1:26" x14ac:dyDescent="0.3">
      <c r="C5" s="6" t="s">
        <v>33</v>
      </c>
      <c r="F5" s="8">
        <f>D5+E5</f>
        <v>0</v>
      </c>
    </row>
    <row r="6" spans="1:26" x14ac:dyDescent="0.3">
      <c r="C6" s="6" t="s">
        <v>33</v>
      </c>
      <c r="F6" s="8">
        <f t="shared" ref="F6:F18" si="0">D6+E6</f>
        <v>0</v>
      </c>
    </row>
    <row r="7" spans="1:26" x14ac:dyDescent="0.3">
      <c r="C7" s="6" t="s">
        <v>33</v>
      </c>
      <c r="F7" s="8">
        <f t="shared" si="0"/>
        <v>0</v>
      </c>
    </row>
    <row r="8" spans="1:26" x14ac:dyDescent="0.3">
      <c r="C8" s="6" t="s">
        <v>33</v>
      </c>
      <c r="F8" s="8">
        <f t="shared" si="0"/>
        <v>0</v>
      </c>
    </row>
    <row r="9" spans="1:26" x14ac:dyDescent="0.3">
      <c r="C9" s="6" t="s">
        <v>33</v>
      </c>
      <c r="F9" s="8">
        <f t="shared" si="0"/>
        <v>0</v>
      </c>
    </row>
    <row r="10" spans="1:26" x14ac:dyDescent="0.3">
      <c r="C10" s="6" t="s">
        <v>33</v>
      </c>
      <c r="F10" s="8">
        <f t="shared" si="0"/>
        <v>0</v>
      </c>
    </row>
    <row r="11" spans="1:26" x14ac:dyDescent="0.3">
      <c r="C11" s="6" t="s">
        <v>33</v>
      </c>
      <c r="F11" s="8">
        <f t="shared" si="0"/>
        <v>0</v>
      </c>
    </row>
    <row r="12" spans="1:26" ht="15.6" x14ac:dyDescent="0.3">
      <c r="C12" s="18"/>
      <c r="F12" s="8">
        <f t="shared" si="0"/>
        <v>0</v>
      </c>
    </row>
    <row r="13" spans="1:26" x14ac:dyDescent="0.3">
      <c r="F13" s="8">
        <f t="shared" si="0"/>
        <v>0</v>
      </c>
    </row>
    <row r="14" spans="1:26" x14ac:dyDescent="0.3">
      <c r="F14" s="8">
        <f t="shared" si="0"/>
        <v>0</v>
      </c>
    </row>
    <row r="15" spans="1:26" x14ac:dyDescent="0.3">
      <c r="F15" s="8">
        <f t="shared" si="0"/>
        <v>0</v>
      </c>
    </row>
    <row r="16" spans="1:26" x14ac:dyDescent="0.3">
      <c r="C16" s="6" t="s">
        <v>41</v>
      </c>
      <c r="F16" s="8">
        <f t="shared" si="0"/>
        <v>0</v>
      </c>
    </row>
    <row r="17" spans="1:25" x14ac:dyDescent="0.3">
      <c r="C17" s="6" t="s">
        <v>33</v>
      </c>
      <c r="F17" s="8">
        <f t="shared" si="0"/>
        <v>0</v>
      </c>
    </row>
    <row r="18" spans="1:25" x14ac:dyDescent="0.3">
      <c r="C18" s="6" t="s">
        <v>41</v>
      </c>
      <c r="F18" s="8">
        <f t="shared" si="0"/>
        <v>0</v>
      </c>
    </row>
    <row r="19" spans="1:25" s="18" customFormat="1" ht="16.2" thickBot="1" x14ac:dyDescent="0.35">
      <c r="A19" s="20" t="s">
        <v>9</v>
      </c>
      <c r="B19" s="19"/>
      <c r="C19" s="6" t="s">
        <v>41</v>
      </c>
      <c r="D19" s="39">
        <f>SUM(D6:D18)</f>
        <v>0</v>
      </c>
      <c r="E19" s="39">
        <f>SUM(E6:E18)</f>
        <v>0</v>
      </c>
      <c r="F19" s="39">
        <f>SUM(F6:F18)</f>
        <v>0</v>
      </c>
      <c r="H19" s="24"/>
      <c r="K19" s="20"/>
      <c r="L19" s="19"/>
      <c r="M19" s="5"/>
      <c r="N19" s="5"/>
      <c r="O19" s="5"/>
      <c r="Q19" s="24"/>
      <c r="U19" s="19"/>
      <c r="V19" s="23"/>
      <c r="W19" s="24"/>
      <c r="Y19" s="24"/>
    </row>
    <row r="20" spans="1:25" ht="15" thickTop="1" x14ac:dyDescent="0.3">
      <c r="C20" s="6" t="s">
        <v>41</v>
      </c>
    </row>
    <row r="21" spans="1:25" ht="15.6" x14ac:dyDescent="0.3">
      <c r="A21" s="37"/>
      <c r="C21" s="6" t="s">
        <v>41</v>
      </c>
    </row>
    <row r="22" spans="1:25" ht="15.6" x14ac:dyDescent="0.3">
      <c r="A22" s="29" t="s">
        <v>157</v>
      </c>
      <c r="C22" s="6" t="s">
        <v>41</v>
      </c>
    </row>
    <row r="23" spans="1:25" x14ac:dyDescent="0.3">
      <c r="C23" s="6" t="s">
        <v>33</v>
      </c>
      <c r="F23" s="8">
        <f>D23+E23</f>
        <v>0</v>
      </c>
    </row>
    <row r="24" spans="1:25" x14ac:dyDescent="0.3">
      <c r="C24" s="6" t="s">
        <v>33</v>
      </c>
      <c r="F24" s="8">
        <f t="shared" ref="F24:F38" si="1">D24+E24</f>
        <v>0</v>
      </c>
    </row>
    <row r="25" spans="1:25" x14ac:dyDescent="0.3">
      <c r="C25" s="6" t="s">
        <v>41</v>
      </c>
      <c r="F25" s="8">
        <f t="shared" si="1"/>
        <v>0</v>
      </c>
    </row>
    <row r="26" spans="1:25" x14ac:dyDescent="0.3">
      <c r="C26" s="6" t="s">
        <v>41</v>
      </c>
      <c r="F26" s="8">
        <f t="shared" si="1"/>
        <v>0</v>
      </c>
    </row>
    <row r="27" spans="1:25" x14ac:dyDescent="0.3">
      <c r="C27" s="6" t="s">
        <v>41</v>
      </c>
      <c r="F27" s="8">
        <f t="shared" si="1"/>
        <v>0</v>
      </c>
    </row>
    <row r="28" spans="1:25" x14ac:dyDescent="0.3">
      <c r="C28" s="6" t="s">
        <v>41</v>
      </c>
      <c r="F28" s="8">
        <f t="shared" si="1"/>
        <v>0</v>
      </c>
    </row>
    <row r="29" spans="1:25" x14ac:dyDescent="0.3">
      <c r="C29" s="6" t="s">
        <v>41</v>
      </c>
      <c r="F29" s="8">
        <f t="shared" si="1"/>
        <v>0</v>
      </c>
    </row>
    <row r="30" spans="1:25" x14ac:dyDescent="0.3">
      <c r="C30" s="6" t="s">
        <v>33</v>
      </c>
      <c r="F30" s="8">
        <f t="shared" si="1"/>
        <v>0</v>
      </c>
    </row>
    <row r="31" spans="1:25" x14ac:dyDescent="0.3">
      <c r="C31" s="6" t="s">
        <v>33</v>
      </c>
      <c r="F31" s="8">
        <f t="shared" si="1"/>
        <v>0</v>
      </c>
    </row>
    <row r="32" spans="1:25" x14ac:dyDescent="0.3">
      <c r="C32" s="6" t="s">
        <v>33</v>
      </c>
      <c r="F32" s="8">
        <f t="shared" si="1"/>
        <v>0</v>
      </c>
    </row>
    <row r="33" spans="1:26" x14ac:dyDescent="0.3">
      <c r="C33" s="6" t="s">
        <v>33</v>
      </c>
      <c r="F33" s="8">
        <f t="shared" si="1"/>
        <v>0</v>
      </c>
    </row>
    <row r="34" spans="1:26" x14ac:dyDescent="0.3">
      <c r="C34" s="6" t="s">
        <v>33</v>
      </c>
      <c r="F34" s="8">
        <f t="shared" si="1"/>
        <v>0</v>
      </c>
    </row>
    <row r="35" spans="1:26" x14ac:dyDescent="0.3">
      <c r="C35" s="6" t="s">
        <v>33</v>
      </c>
      <c r="F35" s="8">
        <f t="shared" si="1"/>
        <v>0</v>
      </c>
    </row>
    <row r="36" spans="1:26" x14ac:dyDescent="0.3">
      <c r="C36" s="6" t="s">
        <v>33</v>
      </c>
      <c r="F36" s="8">
        <f t="shared" si="1"/>
        <v>0</v>
      </c>
    </row>
    <row r="37" spans="1:26" x14ac:dyDescent="0.3">
      <c r="C37" s="6" t="s">
        <v>33</v>
      </c>
      <c r="F37" s="8">
        <f t="shared" si="1"/>
        <v>0</v>
      </c>
    </row>
    <row r="38" spans="1:26" x14ac:dyDescent="0.3">
      <c r="C38" s="6" t="s">
        <v>33</v>
      </c>
      <c r="F38" s="8">
        <f t="shared" si="1"/>
        <v>0</v>
      </c>
    </row>
    <row r="39" spans="1:26" s="18" customFormat="1" ht="16.2" thickBot="1" x14ac:dyDescent="0.35">
      <c r="A39" s="20" t="s">
        <v>10</v>
      </c>
      <c r="C39" s="6" t="s">
        <v>33</v>
      </c>
      <c r="D39" s="39">
        <f>SUM(D23:D37)</f>
        <v>0</v>
      </c>
      <c r="E39" s="39">
        <f>SUM(E23:E37)</f>
        <v>0</v>
      </c>
      <c r="F39" s="39">
        <f>SUM(F23:F37)</f>
        <v>0</v>
      </c>
      <c r="G39" s="24"/>
      <c r="M39" s="5"/>
      <c r="N39" s="5"/>
      <c r="O39" s="5"/>
      <c r="P39" s="24"/>
      <c r="U39" s="19"/>
      <c r="V39" s="23"/>
      <c r="W39" s="24"/>
      <c r="Y39" s="24"/>
    </row>
    <row r="40" spans="1:26" ht="15" thickTop="1" x14ac:dyDescent="0.3">
      <c r="C40" s="6" t="s">
        <v>33</v>
      </c>
    </row>
    <row r="42" spans="1:26" ht="15.6" x14ac:dyDescent="0.3">
      <c r="C42" s="18"/>
    </row>
    <row r="46" spans="1:26" x14ac:dyDescent="0.3">
      <c r="A46" s="7" t="s">
        <v>11</v>
      </c>
      <c r="B46" s="15"/>
      <c r="D46" s="43" t="s">
        <v>12</v>
      </c>
      <c r="E46" s="42"/>
      <c r="F46" s="40"/>
      <c r="G46" s="11"/>
      <c r="H46" s="12"/>
      <c r="K46" s="12"/>
      <c r="L46" s="16"/>
      <c r="M46" s="34"/>
      <c r="N46" s="34"/>
      <c r="O46" s="34"/>
      <c r="P46" s="12"/>
      <c r="Q46" s="11"/>
      <c r="U46" s="14"/>
      <c r="V46" s="10"/>
      <c r="W46" s="10"/>
      <c r="X46" s="10"/>
      <c r="Y46" s="9"/>
      <c r="Z46" s="9"/>
    </row>
    <row r="47" spans="1:26" x14ac:dyDescent="0.3">
      <c r="A47" s="7"/>
      <c r="B47" s="15"/>
      <c r="D47" s="43"/>
      <c r="E47" s="42"/>
      <c r="F47" s="40"/>
      <c r="G47" s="11"/>
      <c r="H47" s="12"/>
      <c r="K47" s="12"/>
      <c r="L47" s="16"/>
      <c r="M47" s="34"/>
      <c r="N47" s="34"/>
      <c r="O47" s="34"/>
      <c r="P47" s="12"/>
      <c r="Q47" s="11"/>
      <c r="U47" s="14"/>
      <c r="V47" s="10"/>
      <c r="W47" s="10"/>
      <c r="X47" s="10"/>
      <c r="Y47" s="9"/>
      <c r="Z47" s="9"/>
    </row>
    <row r="48" spans="1:26" x14ac:dyDescent="0.3">
      <c r="A48" s="7" t="s">
        <v>13</v>
      </c>
      <c r="B48" s="15"/>
      <c r="D48" s="43" t="s">
        <v>14</v>
      </c>
      <c r="E48" s="42"/>
      <c r="F48" s="40"/>
      <c r="G48" s="11"/>
      <c r="H48" s="12"/>
      <c r="K48" s="12"/>
      <c r="L48" s="16"/>
      <c r="M48" s="34"/>
      <c r="N48" s="34"/>
      <c r="O48" s="34"/>
      <c r="P48" s="12"/>
      <c r="Q48" s="11"/>
      <c r="U48" s="14"/>
      <c r="V48" s="10"/>
      <c r="W48" s="10"/>
      <c r="X48" s="10"/>
      <c r="Y48" s="9"/>
      <c r="Z48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2948E-DED6-49FB-BDA3-1A2FFCB18965}">
  <dimension ref="A1:Z48"/>
  <sheetViews>
    <sheetView workbookViewId="0">
      <selection activeCell="A14" sqref="A14"/>
    </sheetView>
  </sheetViews>
  <sheetFormatPr defaultRowHeight="14.4" x14ac:dyDescent="0.3"/>
  <cols>
    <col min="1" max="1" width="35" style="6" bestFit="1" customWidth="1"/>
    <col min="2" max="2" width="22.21875" style="6" bestFit="1" customWidth="1"/>
    <col min="3" max="3" width="8.88671875" style="6"/>
    <col min="4" max="4" width="9.88671875" style="8" customWidth="1"/>
    <col min="5" max="5" width="8.88671875" style="8"/>
    <col min="6" max="6" width="10.5546875" style="8" bestFit="1" customWidth="1"/>
    <col min="7" max="16384" width="8.88671875" style="6"/>
  </cols>
  <sheetData>
    <row r="1" spans="1:26" ht="18" x14ac:dyDescent="0.35">
      <c r="A1" s="35" t="s">
        <v>15</v>
      </c>
    </row>
    <row r="2" spans="1:26" ht="19.2" customHeight="1" x14ac:dyDescent="0.3">
      <c r="A2" s="18" t="s">
        <v>0</v>
      </c>
    </row>
    <row r="4" spans="1:26" ht="15.6" x14ac:dyDescent="0.3">
      <c r="A4" s="29" t="s">
        <v>158</v>
      </c>
      <c r="B4" s="30" t="s">
        <v>7</v>
      </c>
      <c r="C4" s="18"/>
      <c r="D4" s="41" t="s">
        <v>6</v>
      </c>
      <c r="E4" s="41" t="s">
        <v>5</v>
      </c>
      <c r="F4" s="38" t="s">
        <v>4</v>
      </c>
      <c r="H4" s="27"/>
      <c r="I4" s="27"/>
      <c r="J4" s="27"/>
      <c r="K4" s="21"/>
      <c r="L4" s="31"/>
      <c r="M4" s="22"/>
      <c r="N4" s="32"/>
      <c r="O4" s="32"/>
      <c r="P4" s="27"/>
      <c r="Q4" s="33"/>
      <c r="R4" s="27"/>
      <c r="S4" s="27"/>
      <c r="T4" s="27"/>
      <c r="U4" s="28"/>
      <c r="V4" s="25"/>
      <c r="W4" s="26"/>
      <c r="X4" s="27"/>
      <c r="Y4" s="26"/>
      <c r="Z4" s="27"/>
    </row>
    <row r="5" spans="1:26" x14ac:dyDescent="0.3">
      <c r="C5" s="6" t="s">
        <v>33</v>
      </c>
      <c r="F5" s="8">
        <f>D5+E5</f>
        <v>0</v>
      </c>
    </row>
    <row r="6" spans="1:26" x14ac:dyDescent="0.3">
      <c r="C6" s="6" t="s">
        <v>33</v>
      </c>
      <c r="F6" s="8">
        <f t="shared" ref="F6:F18" si="0">D6+E6</f>
        <v>0</v>
      </c>
    </row>
    <row r="7" spans="1:26" x14ac:dyDescent="0.3">
      <c r="C7" s="6" t="s">
        <v>33</v>
      </c>
      <c r="F7" s="8">
        <f t="shared" si="0"/>
        <v>0</v>
      </c>
    </row>
    <row r="8" spans="1:26" x14ac:dyDescent="0.3">
      <c r="C8" s="6" t="s">
        <v>33</v>
      </c>
      <c r="F8" s="8">
        <f t="shared" si="0"/>
        <v>0</v>
      </c>
    </row>
    <row r="9" spans="1:26" x14ac:dyDescent="0.3">
      <c r="C9" s="6" t="s">
        <v>33</v>
      </c>
      <c r="F9" s="8">
        <f t="shared" si="0"/>
        <v>0</v>
      </c>
    </row>
    <row r="10" spans="1:26" x14ac:dyDescent="0.3">
      <c r="C10" s="6" t="s">
        <v>33</v>
      </c>
      <c r="F10" s="8">
        <f t="shared" si="0"/>
        <v>0</v>
      </c>
    </row>
    <row r="11" spans="1:26" x14ac:dyDescent="0.3">
      <c r="C11" s="6" t="s">
        <v>33</v>
      </c>
      <c r="F11" s="8">
        <f t="shared" si="0"/>
        <v>0</v>
      </c>
    </row>
    <row r="12" spans="1:26" ht="15.6" x14ac:dyDescent="0.3">
      <c r="C12" s="18"/>
      <c r="F12" s="8">
        <f t="shared" si="0"/>
        <v>0</v>
      </c>
    </row>
    <row r="13" spans="1:26" x14ac:dyDescent="0.3">
      <c r="F13" s="8">
        <f t="shared" si="0"/>
        <v>0</v>
      </c>
    </row>
    <row r="14" spans="1:26" x14ac:dyDescent="0.3">
      <c r="F14" s="8">
        <f t="shared" si="0"/>
        <v>0</v>
      </c>
    </row>
    <row r="15" spans="1:26" x14ac:dyDescent="0.3">
      <c r="F15" s="8">
        <f t="shared" si="0"/>
        <v>0</v>
      </c>
    </row>
    <row r="16" spans="1:26" x14ac:dyDescent="0.3">
      <c r="C16" s="6" t="s">
        <v>41</v>
      </c>
      <c r="F16" s="8">
        <f t="shared" si="0"/>
        <v>0</v>
      </c>
    </row>
    <row r="17" spans="1:25" x14ac:dyDescent="0.3">
      <c r="C17" s="6" t="s">
        <v>33</v>
      </c>
      <c r="F17" s="8">
        <f t="shared" si="0"/>
        <v>0</v>
      </c>
    </row>
    <row r="18" spans="1:25" x14ac:dyDescent="0.3">
      <c r="C18" s="6" t="s">
        <v>41</v>
      </c>
      <c r="F18" s="8">
        <f t="shared" si="0"/>
        <v>0</v>
      </c>
    </row>
    <row r="19" spans="1:25" s="18" customFormat="1" ht="16.2" thickBot="1" x14ac:dyDescent="0.35">
      <c r="A19" s="20" t="s">
        <v>9</v>
      </c>
      <c r="B19" s="19"/>
      <c r="C19" s="6" t="s">
        <v>41</v>
      </c>
      <c r="D19" s="39">
        <f>SUM(D6:D18)</f>
        <v>0</v>
      </c>
      <c r="E19" s="39">
        <f>SUM(E6:E18)</f>
        <v>0</v>
      </c>
      <c r="F19" s="39">
        <f>SUM(F6:F18)</f>
        <v>0</v>
      </c>
      <c r="H19" s="24"/>
      <c r="K19" s="20"/>
      <c r="L19" s="19"/>
      <c r="M19" s="5"/>
      <c r="N19" s="5"/>
      <c r="O19" s="5"/>
      <c r="Q19" s="24"/>
      <c r="U19" s="19"/>
      <c r="V19" s="23"/>
      <c r="W19" s="24"/>
      <c r="Y19" s="24"/>
    </row>
    <row r="20" spans="1:25" ht="15" thickTop="1" x14ac:dyDescent="0.3">
      <c r="C20" s="6" t="s">
        <v>41</v>
      </c>
    </row>
    <row r="21" spans="1:25" ht="15.6" x14ac:dyDescent="0.3">
      <c r="A21" s="37"/>
      <c r="C21" s="6" t="s">
        <v>41</v>
      </c>
    </row>
    <row r="22" spans="1:25" ht="15.6" x14ac:dyDescent="0.3">
      <c r="A22" s="29" t="s">
        <v>159</v>
      </c>
      <c r="C22" s="6" t="s">
        <v>41</v>
      </c>
    </row>
    <row r="23" spans="1:25" x14ac:dyDescent="0.3">
      <c r="C23" s="6" t="s">
        <v>33</v>
      </c>
      <c r="F23" s="8">
        <f>D23+E23</f>
        <v>0</v>
      </c>
    </row>
    <row r="24" spans="1:25" x14ac:dyDescent="0.3">
      <c r="C24" s="6" t="s">
        <v>33</v>
      </c>
      <c r="F24" s="8">
        <f t="shared" ref="F24:F38" si="1">D24+E24</f>
        <v>0</v>
      </c>
    </row>
    <row r="25" spans="1:25" x14ac:dyDescent="0.3">
      <c r="C25" s="6" t="s">
        <v>41</v>
      </c>
      <c r="F25" s="8">
        <f t="shared" si="1"/>
        <v>0</v>
      </c>
    </row>
    <row r="26" spans="1:25" x14ac:dyDescent="0.3">
      <c r="C26" s="6" t="s">
        <v>41</v>
      </c>
      <c r="F26" s="8">
        <f t="shared" si="1"/>
        <v>0</v>
      </c>
    </row>
    <row r="27" spans="1:25" x14ac:dyDescent="0.3">
      <c r="C27" s="6" t="s">
        <v>41</v>
      </c>
      <c r="F27" s="8">
        <f t="shared" si="1"/>
        <v>0</v>
      </c>
    </row>
    <row r="28" spans="1:25" x14ac:dyDescent="0.3">
      <c r="C28" s="6" t="s">
        <v>41</v>
      </c>
      <c r="F28" s="8">
        <f t="shared" si="1"/>
        <v>0</v>
      </c>
    </row>
    <row r="29" spans="1:25" x14ac:dyDescent="0.3">
      <c r="C29" s="6" t="s">
        <v>41</v>
      </c>
      <c r="F29" s="8">
        <f t="shared" si="1"/>
        <v>0</v>
      </c>
    </row>
    <row r="30" spans="1:25" x14ac:dyDescent="0.3">
      <c r="C30" s="6" t="s">
        <v>33</v>
      </c>
      <c r="F30" s="8">
        <f t="shared" si="1"/>
        <v>0</v>
      </c>
    </row>
    <row r="31" spans="1:25" x14ac:dyDescent="0.3">
      <c r="C31" s="6" t="s">
        <v>33</v>
      </c>
      <c r="F31" s="8">
        <f t="shared" si="1"/>
        <v>0</v>
      </c>
    </row>
    <row r="32" spans="1:25" x14ac:dyDescent="0.3">
      <c r="C32" s="6" t="s">
        <v>33</v>
      </c>
      <c r="F32" s="8">
        <f t="shared" si="1"/>
        <v>0</v>
      </c>
    </row>
    <row r="33" spans="1:26" x14ac:dyDescent="0.3">
      <c r="C33" s="6" t="s">
        <v>33</v>
      </c>
      <c r="F33" s="8">
        <f t="shared" si="1"/>
        <v>0</v>
      </c>
    </row>
    <row r="34" spans="1:26" x14ac:dyDescent="0.3">
      <c r="C34" s="6" t="s">
        <v>33</v>
      </c>
      <c r="F34" s="8">
        <f t="shared" si="1"/>
        <v>0</v>
      </c>
    </row>
    <row r="35" spans="1:26" x14ac:dyDescent="0.3">
      <c r="C35" s="6" t="s">
        <v>33</v>
      </c>
      <c r="F35" s="8">
        <f t="shared" si="1"/>
        <v>0</v>
      </c>
    </row>
    <row r="36" spans="1:26" x14ac:dyDescent="0.3">
      <c r="C36" s="6" t="s">
        <v>33</v>
      </c>
      <c r="F36" s="8">
        <f t="shared" si="1"/>
        <v>0</v>
      </c>
    </row>
    <row r="37" spans="1:26" x14ac:dyDescent="0.3">
      <c r="C37" s="6" t="s">
        <v>33</v>
      </c>
      <c r="F37" s="8">
        <f t="shared" si="1"/>
        <v>0</v>
      </c>
    </row>
    <row r="38" spans="1:26" x14ac:dyDescent="0.3">
      <c r="C38" s="6" t="s">
        <v>33</v>
      </c>
      <c r="F38" s="8">
        <f t="shared" si="1"/>
        <v>0</v>
      </c>
    </row>
    <row r="39" spans="1:26" s="18" customFormat="1" ht="16.2" thickBot="1" x14ac:dyDescent="0.35">
      <c r="A39" s="20" t="s">
        <v>10</v>
      </c>
      <c r="C39" s="6" t="s">
        <v>33</v>
      </c>
      <c r="D39" s="39">
        <f>SUM(D23:D37)</f>
        <v>0</v>
      </c>
      <c r="E39" s="39">
        <f>SUM(E23:E37)</f>
        <v>0</v>
      </c>
      <c r="F39" s="39">
        <f>SUM(F23:F37)</f>
        <v>0</v>
      </c>
      <c r="G39" s="24"/>
      <c r="M39" s="5"/>
      <c r="N39" s="5"/>
      <c r="O39" s="5"/>
      <c r="P39" s="24"/>
      <c r="U39" s="19"/>
      <c r="V39" s="23"/>
      <c r="W39" s="24"/>
      <c r="Y39" s="24"/>
    </row>
    <row r="40" spans="1:26" ht="15" thickTop="1" x14ac:dyDescent="0.3">
      <c r="C40" s="6" t="s">
        <v>33</v>
      </c>
    </row>
    <row r="42" spans="1:26" ht="15.6" x14ac:dyDescent="0.3">
      <c r="C42" s="18"/>
    </row>
    <row r="46" spans="1:26" x14ac:dyDescent="0.3">
      <c r="A46" s="7" t="s">
        <v>11</v>
      </c>
      <c r="B46" s="15"/>
      <c r="D46" s="43" t="s">
        <v>12</v>
      </c>
      <c r="E46" s="42"/>
      <c r="F46" s="40"/>
      <c r="G46" s="11"/>
      <c r="H46" s="12"/>
      <c r="K46" s="12"/>
      <c r="L46" s="16"/>
      <c r="M46" s="34"/>
      <c r="N46" s="34"/>
      <c r="O46" s="34"/>
      <c r="P46" s="12"/>
      <c r="Q46" s="11"/>
      <c r="U46" s="14"/>
      <c r="V46" s="10"/>
      <c r="W46" s="10"/>
      <c r="X46" s="10"/>
      <c r="Y46" s="9"/>
      <c r="Z46" s="9"/>
    </row>
    <row r="47" spans="1:26" x14ac:dyDescent="0.3">
      <c r="A47" s="7"/>
      <c r="B47" s="15"/>
      <c r="D47" s="43"/>
      <c r="E47" s="42"/>
      <c r="F47" s="40"/>
      <c r="G47" s="11"/>
      <c r="H47" s="12"/>
      <c r="K47" s="12"/>
      <c r="L47" s="16"/>
      <c r="M47" s="34"/>
      <c r="N47" s="34"/>
      <c r="O47" s="34"/>
      <c r="P47" s="12"/>
      <c r="Q47" s="11"/>
      <c r="U47" s="14"/>
      <c r="V47" s="10"/>
      <c r="W47" s="10"/>
      <c r="X47" s="10"/>
      <c r="Y47" s="9"/>
      <c r="Z47" s="9"/>
    </row>
    <row r="48" spans="1:26" x14ac:dyDescent="0.3">
      <c r="A48" s="7" t="s">
        <v>13</v>
      </c>
      <c r="B48" s="15"/>
      <c r="D48" s="43" t="s">
        <v>14</v>
      </c>
      <c r="E48" s="42"/>
      <c r="F48" s="40"/>
      <c r="G48" s="11"/>
      <c r="H48" s="12"/>
      <c r="K48" s="12"/>
      <c r="L48" s="16"/>
      <c r="M48" s="34"/>
      <c r="N48" s="34"/>
      <c r="O48" s="34"/>
      <c r="P48" s="12"/>
      <c r="Q48" s="11"/>
      <c r="U48" s="14"/>
      <c r="V48" s="10"/>
      <c r="W48" s="10"/>
      <c r="X48" s="10"/>
      <c r="Y48" s="9"/>
      <c r="Z48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F271-F847-452F-B160-E119D886582E}">
  <dimension ref="A1:Z48"/>
  <sheetViews>
    <sheetView workbookViewId="0">
      <selection activeCell="A14" sqref="A14"/>
    </sheetView>
  </sheetViews>
  <sheetFormatPr defaultRowHeight="14.4" x14ac:dyDescent="0.3"/>
  <cols>
    <col min="1" max="1" width="35" style="6" bestFit="1" customWidth="1"/>
    <col min="2" max="2" width="22.21875" style="6" bestFit="1" customWidth="1"/>
    <col min="3" max="3" width="8.88671875" style="6"/>
    <col min="4" max="4" width="9.88671875" style="8" customWidth="1"/>
    <col min="5" max="5" width="8.88671875" style="8"/>
    <col min="6" max="6" width="10.5546875" style="8" bestFit="1" customWidth="1"/>
    <col min="7" max="16384" width="8.88671875" style="6"/>
  </cols>
  <sheetData>
    <row r="1" spans="1:26" ht="18" x14ac:dyDescent="0.35">
      <c r="A1" s="35" t="s">
        <v>15</v>
      </c>
    </row>
    <row r="2" spans="1:26" ht="19.2" customHeight="1" x14ac:dyDescent="0.3">
      <c r="A2" s="18" t="s">
        <v>0</v>
      </c>
    </row>
    <row r="4" spans="1:26" ht="15.6" x14ac:dyDescent="0.3">
      <c r="A4" s="29" t="s">
        <v>160</v>
      </c>
      <c r="B4" s="30" t="s">
        <v>7</v>
      </c>
      <c r="C4" s="18"/>
      <c r="D4" s="41" t="s">
        <v>6</v>
      </c>
      <c r="E4" s="41" t="s">
        <v>5</v>
      </c>
      <c r="F4" s="38" t="s">
        <v>4</v>
      </c>
      <c r="H4" s="27"/>
      <c r="I4" s="27"/>
      <c r="J4" s="27"/>
      <c r="K4" s="21"/>
      <c r="L4" s="31"/>
      <c r="M4" s="22"/>
      <c r="N4" s="32"/>
      <c r="O4" s="32"/>
      <c r="P4" s="27"/>
      <c r="Q4" s="33"/>
      <c r="R4" s="27"/>
      <c r="S4" s="27"/>
      <c r="T4" s="27"/>
      <c r="U4" s="28"/>
      <c r="V4" s="25"/>
      <c r="W4" s="26"/>
      <c r="X4" s="27"/>
      <c r="Y4" s="26"/>
      <c r="Z4" s="27"/>
    </row>
    <row r="5" spans="1:26" x14ac:dyDescent="0.3">
      <c r="C5" s="6" t="s">
        <v>33</v>
      </c>
      <c r="F5" s="8">
        <f>D5+E5</f>
        <v>0</v>
      </c>
    </row>
    <row r="6" spans="1:26" x14ac:dyDescent="0.3">
      <c r="C6" s="6" t="s">
        <v>33</v>
      </c>
      <c r="F6" s="8">
        <f t="shared" ref="F6:F18" si="0">D6+E6</f>
        <v>0</v>
      </c>
    </row>
    <row r="7" spans="1:26" x14ac:dyDescent="0.3">
      <c r="C7" s="6" t="s">
        <v>33</v>
      </c>
      <c r="F7" s="8">
        <f t="shared" si="0"/>
        <v>0</v>
      </c>
    </row>
    <row r="8" spans="1:26" x14ac:dyDescent="0.3">
      <c r="C8" s="6" t="s">
        <v>33</v>
      </c>
      <c r="F8" s="8">
        <f t="shared" si="0"/>
        <v>0</v>
      </c>
    </row>
    <row r="9" spans="1:26" x14ac:dyDescent="0.3">
      <c r="C9" s="6" t="s">
        <v>33</v>
      </c>
      <c r="F9" s="8">
        <f t="shared" si="0"/>
        <v>0</v>
      </c>
    </row>
    <row r="10" spans="1:26" x14ac:dyDescent="0.3">
      <c r="C10" s="6" t="s">
        <v>33</v>
      </c>
      <c r="F10" s="8">
        <f t="shared" si="0"/>
        <v>0</v>
      </c>
    </row>
    <row r="11" spans="1:26" x14ac:dyDescent="0.3">
      <c r="C11" s="6" t="s">
        <v>33</v>
      </c>
      <c r="F11" s="8">
        <f t="shared" si="0"/>
        <v>0</v>
      </c>
    </row>
    <row r="12" spans="1:26" ht="15.6" x14ac:dyDescent="0.3">
      <c r="C12" s="18"/>
      <c r="F12" s="8">
        <f t="shared" si="0"/>
        <v>0</v>
      </c>
    </row>
    <row r="13" spans="1:26" x14ac:dyDescent="0.3">
      <c r="F13" s="8">
        <f t="shared" si="0"/>
        <v>0</v>
      </c>
    </row>
    <row r="14" spans="1:26" x14ac:dyDescent="0.3">
      <c r="F14" s="8">
        <f t="shared" si="0"/>
        <v>0</v>
      </c>
    </row>
    <row r="15" spans="1:26" x14ac:dyDescent="0.3">
      <c r="F15" s="8">
        <f t="shared" si="0"/>
        <v>0</v>
      </c>
    </row>
    <row r="16" spans="1:26" x14ac:dyDescent="0.3">
      <c r="C16" s="6" t="s">
        <v>41</v>
      </c>
      <c r="F16" s="8">
        <f t="shared" si="0"/>
        <v>0</v>
      </c>
    </row>
    <row r="17" spans="1:25" x14ac:dyDescent="0.3">
      <c r="C17" s="6" t="s">
        <v>33</v>
      </c>
      <c r="F17" s="8">
        <f t="shared" si="0"/>
        <v>0</v>
      </c>
    </row>
    <row r="18" spans="1:25" x14ac:dyDescent="0.3">
      <c r="C18" s="6" t="s">
        <v>41</v>
      </c>
      <c r="F18" s="8">
        <f t="shared" si="0"/>
        <v>0</v>
      </c>
    </row>
    <row r="19" spans="1:25" s="18" customFormat="1" ht="16.2" thickBot="1" x14ac:dyDescent="0.35">
      <c r="A19" s="20" t="s">
        <v>9</v>
      </c>
      <c r="B19" s="19"/>
      <c r="C19" s="6" t="s">
        <v>41</v>
      </c>
      <c r="D19" s="39">
        <f>SUM(D6:D18)</f>
        <v>0</v>
      </c>
      <c r="E19" s="39">
        <f>SUM(E6:E18)</f>
        <v>0</v>
      </c>
      <c r="F19" s="39">
        <f>SUM(F6:F18)</f>
        <v>0</v>
      </c>
      <c r="H19" s="24"/>
      <c r="K19" s="20"/>
      <c r="L19" s="19"/>
      <c r="M19" s="5"/>
      <c r="N19" s="5"/>
      <c r="O19" s="5"/>
      <c r="Q19" s="24"/>
      <c r="U19" s="19"/>
      <c r="V19" s="23"/>
      <c r="W19" s="24"/>
      <c r="Y19" s="24"/>
    </row>
    <row r="20" spans="1:25" ht="15" thickTop="1" x14ac:dyDescent="0.3">
      <c r="C20" s="6" t="s">
        <v>41</v>
      </c>
    </row>
    <row r="21" spans="1:25" ht="15.6" x14ac:dyDescent="0.3">
      <c r="A21" s="37"/>
      <c r="C21" s="6" t="s">
        <v>41</v>
      </c>
    </row>
    <row r="22" spans="1:25" ht="15.6" x14ac:dyDescent="0.3">
      <c r="A22" s="29" t="s">
        <v>161</v>
      </c>
      <c r="C22" s="6" t="s">
        <v>41</v>
      </c>
    </row>
    <row r="23" spans="1:25" x14ac:dyDescent="0.3">
      <c r="C23" s="6" t="s">
        <v>33</v>
      </c>
      <c r="F23" s="8">
        <f>D23+E23</f>
        <v>0</v>
      </c>
    </row>
    <row r="24" spans="1:25" x14ac:dyDescent="0.3">
      <c r="C24" s="6" t="s">
        <v>33</v>
      </c>
      <c r="F24" s="8">
        <f t="shared" ref="F24:F38" si="1">D24+E24</f>
        <v>0</v>
      </c>
    </row>
    <row r="25" spans="1:25" x14ac:dyDescent="0.3">
      <c r="C25" s="6" t="s">
        <v>41</v>
      </c>
      <c r="F25" s="8">
        <f t="shared" si="1"/>
        <v>0</v>
      </c>
    </row>
    <row r="26" spans="1:25" x14ac:dyDescent="0.3">
      <c r="C26" s="6" t="s">
        <v>41</v>
      </c>
      <c r="F26" s="8">
        <f t="shared" si="1"/>
        <v>0</v>
      </c>
    </row>
    <row r="27" spans="1:25" x14ac:dyDescent="0.3">
      <c r="C27" s="6" t="s">
        <v>41</v>
      </c>
      <c r="F27" s="8">
        <f t="shared" si="1"/>
        <v>0</v>
      </c>
    </row>
    <row r="28" spans="1:25" x14ac:dyDescent="0.3">
      <c r="C28" s="6" t="s">
        <v>41</v>
      </c>
      <c r="F28" s="8">
        <f t="shared" si="1"/>
        <v>0</v>
      </c>
    </row>
    <row r="29" spans="1:25" x14ac:dyDescent="0.3">
      <c r="C29" s="6" t="s">
        <v>41</v>
      </c>
      <c r="F29" s="8">
        <f t="shared" si="1"/>
        <v>0</v>
      </c>
    </row>
    <row r="30" spans="1:25" x14ac:dyDescent="0.3">
      <c r="C30" s="6" t="s">
        <v>33</v>
      </c>
      <c r="F30" s="8">
        <f t="shared" si="1"/>
        <v>0</v>
      </c>
    </row>
    <row r="31" spans="1:25" x14ac:dyDescent="0.3">
      <c r="C31" s="6" t="s">
        <v>33</v>
      </c>
      <c r="F31" s="8">
        <f t="shared" si="1"/>
        <v>0</v>
      </c>
    </row>
    <row r="32" spans="1:25" x14ac:dyDescent="0.3">
      <c r="C32" s="6" t="s">
        <v>33</v>
      </c>
      <c r="F32" s="8">
        <f t="shared" si="1"/>
        <v>0</v>
      </c>
    </row>
    <row r="33" spans="1:26" x14ac:dyDescent="0.3">
      <c r="C33" s="6" t="s">
        <v>33</v>
      </c>
      <c r="F33" s="8">
        <f t="shared" si="1"/>
        <v>0</v>
      </c>
    </row>
    <row r="34" spans="1:26" x14ac:dyDescent="0.3">
      <c r="C34" s="6" t="s">
        <v>33</v>
      </c>
      <c r="F34" s="8">
        <f t="shared" si="1"/>
        <v>0</v>
      </c>
    </row>
    <row r="35" spans="1:26" x14ac:dyDescent="0.3">
      <c r="C35" s="6" t="s">
        <v>33</v>
      </c>
      <c r="F35" s="8">
        <f t="shared" si="1"/>
        <v>0</v>
      </c>
    </row>
    <row r="36" spans="1:26" x14ac:dyDescent="0.3">
      <c r="C36" s="6" t="s">
        <v>33</v>
      </c>
      <c r="F36" s="8">
        <f t="shared" si="1"/>
        <v>0</v>
      </c>
    </row>
    <row r="37" spans="1:26" x14ac:dyDescent="0.3">
      <c r="C37" s="6" t="s">
        <v>33</v>
      </c>
      <c r="F37" s="8">
        <f t="shared" si="1"/>
        <v>0</v>
      </c>
    </row>
    <row r="38" spans="1:26" x14ac:dyDescent="0.3">
      <c r="C38" s="6" t="s">
        <v>33</v>
      </c>
      <c r="F38" s="8">
        <f t="shared" si="1"/>
        <v>0</v>
      </c>
    </row>
    <row r="39" spans="1:26" s="18" customFormat="1" ht="16.2" thickBot="1" x14ac:dyDescent="0.35">
      <c r="A39" s="20" t="s">
        <v>10</v>
      </c>
      <c r="C39" s="6" t="s">
        <v>33</v>
      </c>
      <c r="D39" s="39">
        <f>SUM(D23:D37)</f>
        <v>0</v>
      </c>
      <c r="E39" s="39">
        <f>SUM(E23:E37)</f>
        <v>0</v>
      </c>
      <c r="F39" s="39">
        <f>SUM(F23:F37)</f>
        <v>0</v>
      </c>
      <c r="G39" s="24"/>
      <c r="M39" s="5"/>
      <c r="N39" s="5"/>
      <c r="O39" s="5"/>
      <c r="P39" s="24"/>
      <c r="U39" s="19"/>
      <c r="V39" s="23"/>
      <c r="W39" s="24"/>
      <c r="Y39" s="24"/>
    </row>
    <row r="40" spans="1:26" ht="15" thickTop="1" x14ac:dyDescent="0.3">
      <c r="C40" s="6" t="s">
        <v>33</v>
      </c>
    </row>
    <row r="42" spans="1:26" ht="15.6" x14ac:dyDescent="0.3">
      <c r="C42" s="18"/>
    </row>
    <row r="46" spans="1:26" x14ac:dyDescent="0.3">
      <c r="A46" s="7" t="s">
        <v>11</v>
      </c>
      <c r="B46" s="15"/>
      <c r="D46" s="43" t="s">
        <v>12</v>
      </c>
      <c r="E46" s="42"/>
      <c r="F46" s="40"/>
      <c r="G46" s="11"/>
      <c r="H46" s="12"/>
      <c r="K46" s="12"/>
      <c r="L46" s="16"/>
      <c r="M46" s="34"/>
      <c r="N46" s="34"/>
      <c r="O46" s="34"/>
      <c r="P46" s="12"/>
      <c r="Q46" s="11"/>
      <c r="U46" s="14"/>
      <c r="V46" s="10"/>
      <c r="W46" s="10"/>
      <c r="X46" s="10"/>
      <c r="Y46" s="9"/>
      <c r="Z46" s="9"/>
    </row>
    <row r="47" spans="1:26" x14ac:dyDescent="0.3">
      <c r="A47" s="7"/>
      <c r="B47" s="15"/>
      <c r="D47" s="43"/>
      <c r="E47" s="42"/>
      <c r="F47" s="40"/>
      <c r="G47" s="11"/>
      <c r="H47" s="12"/>
      <c r="K47" s="12"/>
      <c r="L47" s="16"/>
      <c r="M47" s="34"/>
      <c r="N47" s="34"/>
      <c r="O47" s="34"/>
      <c r="P47" s="12"/>
      <c r="Q47" s="11"/>
      <c r="U47" s="14"/>
      <c r="V47" s="10"/>
      <c r="W47" s="10"/>
      <c r="X47" s="10"/>
      <c r="Y47" s="9"/>
      <c r="Z47" s="9"/>
    </row>
    <row r="48" spans="1:26" x14ac:dyDescent="0.3">
      <c r="A48" s="7" t="s">
        <v>13</v>
      </c>
      <c r="B48" s="15"/>
      <c r="D48" s="43" t="s">
        <v>14</v>
      </c>
      <c r="E48" s="42"/>
      <c r="F48" s="40"/>
      <c r="G48" s="11"/>
      <c r="H48" s="12"/>
      <c r="K48" s="12"/>
      <c r="L48" s="16"/>
      <c r="M48" s="34"/>
      <c r="N48" s="34"/>
      <c r="O48" s="34"/>
      <c r="P48" s="12"/>
      <c r="Q48" s="11"/>
      <c r="U48" s="14"/>
      <c r="V48" s="10"/>
      <c r="W48" s="10"/>
      <c r="X48" s="10"/>
      <c r="Y48" s="9"/>
      <c r="Z48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F6CC1-3403-40B0-A650-93F24CF253BD}">
  <dimension ref="A1:Z48"/>
  <sheetViews>
    <sheetView workbookViewId="0">
      <selection activeCell="A14" sqref="A14"/>
    </sheetView>
  </sheetViews>
  <sheetFormatPr defaultRowHeight="14.4" x14ac:dyDescent="0.3"/>
  <cols>
    <col min="1" max="1" width="35" style="6" bestFit="1" customWidth="1"/>
    <col min="2" max="2" width="22.21875" style="6" bestFit="1" customWidth="1"/>
    <col min="3" max="3" width="8.88671875" style="6"/>
    <col min="4" max="4" width="9.88671875" style="8" customWidth="1"/>
    <col min="5" max="5" width="8.88671875" style="8"/>
    <col min="6" max="6" width="10.5546875" style="8" bestFit="1" customWidth="1"/>
    <col min="7" max="16384" width="8.88671875" style="6"/>
  </cols>
  <sheetData>
    <row r="1" spans="1:26" ht="18" x14ac:dyDescent="0.35">
      <c r="A1" s="35" t="s">
        <v>15</v>
      </c>
    </row>
    <row r="2" spans="1:26" ht="19.2" customHeight="1" x14ac:dyDescent="0.3">
      <c r="A2" s="18" t="s">
        <v>0</v>
      </c>
    </row>
    <row r="4" spans="1:26" ht="15.6" x14ac:dyDescent="0.3">
      <c r="A4" s="29" t="s">
        <v>162</v>
      </c>
      <c r="B4" s="30" t="s">
        <v>7</v>
      </c>
      <c r="C4" s="18"/>
      <c r="D4" s="41" t="s">
        <v>6</v>
      </c>
      <c r="E4" s="41" t="s">
        <v>5</v>
      </c>
      <c r="F4" s="38" t="s">
        <v>4</v>
      </c>
      <c r="H4" s="27"/>
      <c r="I4" s="27"/>
      <c r="J4" s="27"/>
      <c r="K4" s="21"/>
      <c r="L4" s="31"/>
      <c r="M4" s="22"/>
      <c r="N4" s="32"/>
      <c r="O4" s="32"/>
      <c r="P4" s="27"/>
      <c r="Q4" s="33"/>
      <c r="R4" s="27"/>
      <c r="S4" s="27"/>
      <c r="T4" s="27"/>
      <c r="U4" s="28"/>
      <c r="V4" s="25"/>
      <c r="W4" s="26"/>
      <c r="X4" s="27"/>
      <c r="Y4" s="26"/>
      <c r="Z4" s="27"/>
    </row>
    <row r="5" spans="1:26" x14ac:dyDescent="0.3">
      <c r="C5" s="6" t="s">
        <v>33</v>
      </c>
      <c r="F5" s="8">
        <f>D5+E5</f>
        <v>0</v>
      </c>
    </row>
    <row r="6" spans="1:26" x14ac:dyDescent="0.3">
      <c r="C6" s="6" t="s">
        <v>33</v>
      </c>
      <c r="F6" s="8">
        <f t="shared" ref="F6:F18" si="0">D6+E6</f>
        <v>0</v>
      </c>
    </row>
    <row r="7" spans="1:26" x14ac:dyDescent="0.3">
      <c r="C7" s="6" t="s">
        <v>33</v>
      </c>
      <c r="F7" s="8">
        <f t="shared" si="0"/>
        <v>0</v>
      </c>
    </row>
    <row r="8" spans="1:26" x14ac:dyDescent="0.3">
      <c r="C8" s="6" t="s">
        <v>33</v>
      </c>
      <c r="F8" s="8">
        <f t="shared" si="0"/>
        <v>0</v>
      </c>
    </row>
    <row r="9" spans="1:26" x14ac:dyDescent="0.3">
      <c r="C9" s="6" t="s">
        <v>33</v>
      </c>
      <c r="F9" s="8">
        <f t="shared" si="0"/>
        <v>0</v>
      </c>
    </row>
    <row r="10" spans="1:26" x14ac:dyDescent="0.3">
      <c r="C10" s="6" t="s">
        <v>33</v>
      </c>
      <c r="F10" s="8">
        <f t="shared" si="0"/>
        <v>0</v>
      </c>
    </row>
    <row r="11" spans="1:26" x14ac:dyDescent="0.3">
      <c r="C11" s="6" t="s">
        <v>33</v>
      </c>
      <c r="F11" s="8">
        <f t="shared" si="0"/>
        <v>0</v>
      </c>
    </row>
    <row r="12" spans="1:26" ht="15.6" x14ac:dyDescent="0.3">
      <c r="C12" s="18"/>
      <c r="F12" s="8">
        <f t="shared" si="0"/>
        <v>0</v>
      </c>
    </row>
    <row r="13" spans="1:26" x14ac:dyDescent="0.3">
      <c r="F13" s="8">
        <f t="shared" si="0"/>
        <v>0</v>
      </c>
    </row>
    <row r="14" spans="1:26" x14ac:dyDescent="0.3">
      <c r="F14" s="8">
        <f t="shared" si="0"/>
        <v>0</v>
      </c>
    </row>
    <row r="15" spans="1:26" x14ac:dyDescent="0.3">
      <c r="F15" s="8">
        <f t="shared" si="0"/>
        <v>0</v>
      </c>
    </row>
    <row r="16" spans="1:26" x14ac:dyDescent="0.3">
      <c r="C16" s="6" t="s">
        <v>41</v>
      </c>
      <c r="F16" s="8">
        <f t="shared" si="0"/>
        <v>0</v>
      </c>
    </row>
    <row r="17" spans="1:25" x14ac:dyDescent="0.3">
      <c r="C17" s="6" t="s">
        <v>33</v>
      </c>
      <c r="F17" s="8">
        <f t="shared" si="0"/>
        <v>0</v>
      </c>
    </row>
    <row r="18" spans="1:25" x14ac:dyDescent="0.3">
      <c r="C18" s="6" t="s">
        <v>41</v>
      </c>
      <c r="F18" s="8">
        <f t="shared" si="0"/>
        <v>0</v>
      </c>
    </row>
    <row r="19" spans="1:25" s="18" customFormat="1" ht="16.2" thickBot="1" x14ac:dyDescent="0.35">
      <c r="A19" s="20" t="s">
        <v>9</v>
      </c>
      <c r="B19" s="19"/>
      <c r="C19" s="6" t="s">
        <v>41</v>
      </c>
      <c r="D19" s="39">
        <f>SUM(D6:D18)</f>
        <v>0</v>
      </c>
      <c r="E19" s="39">
        <f>SUM(E6:E18)</f>
        <v>0</v>
      </c>
      <c r="F19" s="39">
        <f>SUM(F6:F18)</f>
        <v>0</v>
      </c>
      <c r="H19" s="24"/>
      <c r="K19" s="20"/>
      <c r="L19" s="19"/>
      <c r="M19" s="5"/>
      <c r="N19" s="5"/>
      <c r="O19" s="5"/>
      <c r="Q19" s="24"/>
      <c r="U19" s="19"/>
      <c r="V19" s="23"/>
      <c r="W19" s="24"/>
      <c r="Y19" s="24"/>
    </row>
    <row r="20" spans="1:25" ht="15" thickTop="1" x14ac:dyDescent="0.3">
      <c r="C20" s="6" t="s">
        <v>41</v>
      </c>
    </row>
    <row r="21" spans="1:25" ht="15.6" x14ac:dyDescent="0.3">
      <c r="A21" s="37"/>
      <c r="C21" s="6" t="s">
        <v>41</v>
      </c>
    </row>
    <row r="22" spans="1:25" ht="15.6" x14ac:dyDescent="0.3">
      <c r="A22" s="29" t="s">
        <v>163</v>
      </c>
      <c r="C22" s="6" t="s">
        <v>41</v>
      </c>
    </row>
    <row r="23" spans="1:25" x14ac:dyDescent="0.3">
      <c r="C23" s="6" t="s">
        <v>33</v>
      </c>
      <c r="F23" s="8">
        <f>D23+E23</f>
        <v>0</v>
      </c>
    </row>
    <row r="24" spans="1:25" x14ac:dyDescent="0.3">
      <c r="C24" s="6" t="s">
        <v>33</v>
      </c>
      <c r="F24" s="8">
        <f t="shared" ref="F24:F38" si="1">D24+E24</f>
        <v>0</v>
      </c>
    </row>
    <row r="25" spans="1:25" x14ac:dyDescent="0.3">
      <c r="C25" s="6" t="s">
        <v>41</v>
      </c>
      <c r="F25" s="8">
        <f t="shared" si="1"/>
        <v>0</v>
      </c>
    </row>
    <row r="26" spans="1:25" x14ac:dyDescent="0.3">
      <c r="C26" s="6" t="s">
        <v>41</v>
      </c>
      <c r="F26" s="8">
        <f t="shared" si="1"/>
        <v>0</v>
      </c>
    </row>
    <row r="27" spans="1:25" x14ac:dyDescent="0.3">
      <c r="C27" s="6" t="s">
        <v>41</v>
      </c>
      <c r="F27" s="8">
        <f t="shared" si="1"/>
        <v>0</v>
      </c>
    </row>
    <row r="28" spans="1:25" x14ac:dyDescent="0.3">
      <c r="C28" s="6" t="s">
        <v>41</v>
      </c>
      <c r="F28" s="8">
        <f t="shared" si="1"/>
        <v>0</v>
      </c>
    </row>
    <row r="29" spans="1:25" x14ac:dyDescent="0.3">
      <c r="C29" s="6" t="s">
        <v>41</v>
      </c>
      <c r="F29" s="8">
        <f t="shared" si="1"/>
        <v>0</v>
      </c>
    </row>
    <row r="30" spans="1:25" x14ac:dyDescent="0.3">
      <c r="C30" s="6" t="s">
        <v>33</v>
      </c>
      <c r="F30" s="8">
        <f t="shared" si="1"/>
        <v>0</v>
      </c>
    </row>
    <row r="31" spans="1:25" x14ac:dyDescent="0.3">
      <c r="C31" s="6" t="s">
        <v>33</v>
      </c>
      <c r="F31" s="8">
        <f t="shared" si="1"/>
        <v>0</v>
      </c>
    </row>
    <row r="32" spans="1:25" x14ac:dyDescent="0.3">
      <c r="C32" s="6" t="s">
        <v>33</v>
      </c>
      <c r="F32" s="8">
        <f t="shared" si="1"/>
        <v>0</v>
      </c>
    </row>
    <row r="33" spans="1:26" x14ac:dyDescent="0.3">
      <c r="C33" s="6" t="s">
        <v>33</v>
      </c>
      <c r="F33" s="8">
        <f t="shared" si="1"/>
        <v>0</v>
      </c>
    </row>
    <row r="34" spans="1:26" x14ac:dyDescent="0.3">
      <c r="C34" s="6" t="s">
        <v>33</v>
      </c>
      <c r="F34" s="8">
        <f t="shared" si="1"/>
        <v>0</v>
      </c>
    </row>
    <row r="35" spans="1:26" x14ac:dyDescent="0.3">
      <c r="C35" s="6" t="s">
        <v>33</v>
      </c>
      <c r="F35" s="8">
        <f t="shared" si="1"/>
        <v>0</v>
      </c>
    </row>
    <row r="36" spans="1:26" x14ac:dyDescent="0.3">
      <c r="C36" s="6" t="s">
        <v>33</v>
      </c>
      <c r="F36" s="8">
        <f t="shared" si="1"/>
        <v>0</v>
      </c>
    </row>
    <row r="37" spans="1:26" x14ac:dyDescent="0.3">
      <c r="C37" s="6" t="s">
        <v>33</v>
      </c>
      <c r="F37" s="8">
        <f t="shared" si="1"/>
        <v>0</v>
      </c>
    </row>
    <row r="38" spans="1:26" x14ac:dyDescent="0.3">
      <c r="C38" s="6" t="s">
        <v>33</v>
      </c>
      <c r="F38" s="8">
        <f t="shared" si="1"/>
        <v>0</v>
      </c>
    </row>
    <row r="39" spans="1:26" s="18" customFormat="1" ht="16.2" thickBot="1" x14ac:dyDescent="0.35">
      <c r="A39" s="20" t="s">
        <v>10</v>
      </c>
      <c r="C39" s="6" t="s">
        <v>33</v>
      </c>
      <c r="D39" s="39">
        <f>SUM(D23:D37)</f>
        <v>0</v>
      </c>
      <c r="E39" s="39">
        <f>SUM(E23:E37)</f>
        <v>0</v>
      </c>
      <c r="F39" s="39">
        <f>SUM(F23:F37)</f>
        <v>0</v>
      </c>
      <c r="G39" s="24"/>
      <c r="M39" s="5"/>
      <c r="N39" s="5"/>
      <c r="O39" s="5"/>
      <c r="P39" s="24"/>
      <c r="U39" s="19"/>
      <c r="V39" s="23"/>
      <c r="W39" s="24"/>
      <c r="Y39" s="24"/>
    </row>
    <row r="40" spans="1:26" ht="15" thickTop="1" x14ac:dyDescent="0.3">
      <c r="C40" s="6" t="s">
        <v>33</v>
      </c>
    </row>
    <row r="42" spans="1:26" ht="15.6" x14ac:dyDescent="0.3">
      <c r="C42" s="18"/>
    </row>
    <row r="46" spans="1:26" x14ac:dyDescent="0.3">
      <c r="A46" s="7" t="s">
        <v>11</v>
      </c>
      <c r="B46" s="15"/>
      <c r="D46" s="43" t="s">
        <v>12</v>
      </c>
      <c r="E46" s="42"/>
      <c r="F46" s="40"/>
      <c r="G46" s="11"/>
      <c r="H46" s="12"/>
      <c r="K46" s="12"/>
      <c r="L46" s="16"/>
      <c r="M46" s="34"/>
      <c r="N46" s="34"/>
      <c r="O46" s="34"/>
      <c r="P46" s="12"/>
      <c r="Q46" s="11"/>
      <c r="U46" s="14"/>
      <c r="V46" s="10"/>
      <c r="W46" s="10"/>
      <c r="X46" s="10"/>
      <c r="Y46" s="9"/>
      <c r="Z46" s="9"/>
    </row>
    <row r="47" spans="1:26" x14ac:dyDescent="0.3">
      <c r="A47" s="7"/>
      <c r="B47" s="15"/>
      <c r="D47" s="43"/>
      <c r="E47" s="42"/>
      <c r="F47" s="40"/>
      <c r="G47" s="11"/>
      <c r="H47" s="12"/>
      <c r="K47" s="12"/>
      <c r="L47" s="16"/>
      <c r="M47" s="34"/>
      <c r="N47" s="34"/>
      <c r="O47" s="34"/>
      <c r="P47" s="12"/>
      <c r="Q47" s="11"/>
      <c r="U47" s="14"/>
      <c r="V47" s="10"/>
      <c r="W47" s="10"/>
      <c r="X47" s="10"/>
      <c r="Y47" s="9"/>
      <c r="Z47" s="9"/>
    </row>
    <row r="48" spans="1:26" x14ac:dyDescent="0.3">
      <c r="A48" s="7" t="s">
        <v>13</v>
      </c>
      <c r="B48" s="15"/>
      <c r="D48" s="43" t="s">
        <v>14</v>
      </c>
      <c r="E48" s="42"/>
      <c r="F48" s="40"/>
      <c r="G48" s="11"/>
      <c r="H48" s="12"/>
      <c r="K48" s="12"/>
      <c r="L48" s="16"/>
      <c r="M48" s="34"/>
      <c r="N48" s="34"/>
      <c r="O48" s="34"/>
      <c r="P48" s="12"/>
      <c r="Q48" s="11"/>
      <c r="U48" s="14"/>
      <c r="V48" s="10"/>
      <c r="W48" s="10"/>
      <c r="X48" s="10"/>
      <c r="Y48" s="9"/>
      <c r="Z48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BE9AB-F70F-4D71-8379-1D6F2564F65E}">
  <dimension ref="A1:Z48"/>
  <sheetViews>
    <sheetView workbookViewId="0">
      <selection activeCell="A14" sqref="A14"/>
    </sheetView>
  </sheetViews>
  <sheetFormatPr defaultRowHeight="14.4" x14ac:dyDescent="0.3"/>
  <cols>
    <col min="1" max="1" width="35" style="6" bestFit="1" customWidth="1"/>
    <col min="2" max="2" width="22.21875" style="6" bestFit="1" customWidth="1"/>
    <col min="3" max="3" width="8.88671875" style="6"/>
    <col min="4" max="4" width="9.88671875" style="8" customWidth="1"/>
    <col min="5" max="5" width="8.88671875" style="8"/>
    <col min="6" max="6" width="10.5546875" style="8" bestFit="1" customWidth="1"/>
    <col min="7" max="16384" width="8.88671875" style="6"/>
  </cols>
  <sheetData>
    <row r="1" spans="1:26" ht="18" x14ac:dyDescent="0.35">
      <c r="A1" s="35" t="s">
        <v>15</v>
      </c>
    </row>
    <row r="2" spans="1:26" ht="19.2" customHeight="1" x14ac:dyDescent="0.3">
      <c r="A2" s="18" t="s">
        <v>0</v>
      </c>
    </row>
    <row r="4" spans="1:26" ht="15.6" x14ac:dyDescent="0.3">
      <c r="A4" s="30" t="s">
        <v>164</v>
      </c>
      <c r="B4" s="30" t="s">
        <v>7</v>
      </c>
      <c r="C4" s="18"/>
      <c r="D4" s="41" t="s">
        <v>6</v>
      </c>
      <c r="E4" s="41" t="s">
        <v>5</v>
      </c>
      <c r="F4" s="38" t="s">
        <v>4</v>
      </c>
      <c r="H4" s="27"/>
      <c r="I4" s="27"/>
      <c r="J4" s="27"/>
      <c r="K4" s="21"/>
      <c r="L4" s="31"/>
      <c r="M4" s="22"/>
      <c r="N4" s="32"/>
      <c r="O4" s="32"/>
      <c r="P4" s="27"/>
      <c r="Q4" s="33"/>
      <c r="R4" s="27"/>
      <c r="S4" s="27"/>
      <c r="T4" s="27"/>
      <c r="U4" s="28"/>
      <c r="V4" s="25"/>
      <c r="W4" s="26"/>
      <c r="X4" s="27"/>
      <c r="Y4" s="26"/>
      <c r="Z4" s="27"/>
    </row>
    <row r="5" spans="1:26" x14ac:dyDescent="0.3">
      <c r="C5" s="6" t="s">
        <v>33</v>
      </c>
      <c r="F5" s="8">
        <f>D5+E5</f>
        <v>0</v>
      </c>
    </row>
    <row r="6" spans="1:26" x14ac:dyDescent="0.3">
      <c r="C6" s="6" t="s">
        <v>33</v>
      </c>
      <c r="F6" s="8">
        <f t="shared" ref="F6:F18" si="0">D6+E6</f>
        <v>0</v>
      </c>
    </row>
    <row r="7" spans="1:26" x14ac:dyDescent="0.3">
      <c r="C7" s="6" t="s">
        <v>33</v>
      </c>
      <c r="F7" s="8">
        <f t="shared" si="0"/>
        <v>0</v>
      </c>
    </row>
    <row r="8" spans="1:26" x14ac:dyDescent="0.3">
      <c r="C8" s="6" t="s">
        <v>33</v>
      </c>
      <c r="F8" s="8">
        <f t="shared" si="0"/>
        <v>0</v>
      </c>
    </row>
    <row r="9" spans="1:26" x14ac:dyDescent="0.3">
      <c r="C9" s="6" t="s">
        <v>33</v>
      </c>
      <c r="F9" s="8">
        <f t="shared" si="0"/>
        <v>0</v>
      </c>
    </row>
    <row r="10" spans="1:26" x14ac:dyDescent="0.3">
      <c r="C10" s="6" t="s">
        <v>33</v>
      </c>
      <c r="F10" s="8">
        <f t="shared" si="0"/>
        <v>0</v>
      </c>
    </row>
    <row r="11" spans="1:26" x14ac:dyDescent="0.3">
      <c r="C11" s="6" t="s">
        <v>33</v>
      </c>
      <c r="F11" s="8">
        <f t="shared" si="0"/>
        <v>0</v>
      </c>
    </row>
    <row r="12" spans="1:26" ht="15.6" x14ac:dyDescent="0.3">
      <c r="C12" s="18"/>
      <c r="F12" s="8">
        <f t="shared" si="0"/>
        <v>0</v>
      </c>
    </row>
    <row r="13" spans="1:26" x14ac:dyDescent="0.3">
      <c r="F13" s="8">
        <f t="shared" si="0"/>
        <v>0</v>
      </c>
    </row>
    <row r="14" spans="1:26" x14ac:dyDescent="0.3">
      <c r="F14" s="8">
        <f t="shared" si="0"/>
        <v>0</v>
      </c>
    </row>
    <row r="15" spans="1:26" x14ac:dyDescent="0.3">
      <c r="F15" s="8">
        <f t="shared" si="0"/>
        <v>0</v>
      </c>
    </row>
    <row r="16" spans="1:26" x14ac:dyDescent="0.3">
      <c r="C16" s="6" t="s">
        <v>41</v>
      </c>
      <c r="F16" s="8">
        <f t="shared" si="0"/>
        <v>0</v>
      </c>
    </row>
    <row r="17" spans="1:25" x14ac:dyDescent="0.3">
      <c r="C17" s="6" t="s">
        <v>33</v>
      </c>
      <c r="F17" s="8">
        <f t="shared" si="0"/>
        <v>0</v>
      </c>
    </row>
    <row r="18" spans="1:25" x14ac:dyDescent="0.3">
      <c r="C18" s="6" t="s">
        <v>41</v>
      </c>
      <c r="F18" s="8">
        <f t="shared" si="0"/>
        <v>0</v>
      </c>
    </row>
    <row r="19" spans="1:25" s="18" customFormat="1" ht="16.2" thickBot="1" x14ac:dyDescent="0.35">
      <c r="A19" s="20" t="s">
        <v>9</v>
      </c>
      <c r="B19" s="19"/>
      <c r="C19" s="6" t="s">
        <v>41</v>
      </c>
      <c r="D19" s="39">
        <f>SUM(D6:D18)</f>
        <v>0</v>
      </c>
      <c r="E19" s="39">
        <f>SUM(E6:E18)</f>
        <v>0</v>
      </c>
      <c r="F19" s="39">
        <f>SUM(F6:F18)</f>
        <v>0</v>
      </c>
      <c r="H19" s="24"/>
      <c r="K19" s="20"/>
      <c r="L19" s="19"/>
      <c r="M19" s="5"/>
      <c r="N19" s="5"/>
      <c r="O19" s="5"/>
      <c r="Q19" s="24"/>
      <c r="U19" s="19"/>
      <c r="V19" s="23"/>
      <c r="W19" s="24"/>
      <c r="Y19" s="24"/>
    </row>
    <row r="20" spans="1:25" ht="15" thickTop="1" x14ac:dyDescent="0.3">
      <c r="C20" s="6" t="s">
        <v>41</v>
      </c>
    </row>
    <row r="21" spans="1:25" ht="15.6" x14ac:dyDescent="0.3">
      <c r="A21" s="37"/>
      <c r="C21" s="6" t="s">
        <v>41</v>
      </c>
    </row>
    <row r="22" spans="1:25" ht="15.6" x14ac:dyDescent="0.3">
      <c r="A22" s="30" t="s">
        <v>165</v>
      </c>
      <c r="C22" s="6" t="s">
        <v>41</v>
      </c>
    </row>
    <row r="23" spans="1:25" x14ac:dyDescent="0.3">
      <c r="C23" s="6" t="s">
        <v>33</v>
      </c>
      <c r="F23" s="8">
        <f>D23+E23</f>
        <v>0</v>
      </c>
    </row>
    <row r="24" spans="1:25" x14ac:dyDescent="0.3">
      <c r="C24" s="6" t="s">
        <v>33</v>
      </c>
      <c r="F24" s="8">
        <f t="shared" ref="F24:F38" si="1">D24+E24</f>
        <v>0</v>
      </c>
    </row>
    <row r="25" spans="1:25" x14ac:dyDescent="0.3">
      <c r="C25" s="6" t="s">
        <v>41</v>
      </c>
      <c r="F25" s="8">
        <f t="shared" si="1"/>
        <v>0</v>
      </c>
    </row>
    <row r="26" spans="1:25" x14ac:dyDescent="0.3">
      <c r="C26" s="6" t="s">
        <v>41</v>
      </c>
      <c r="F26" s="8">
        <f t="shared" si="1"/>
        <v>0</v>
      </c>
    </row>
    <row r="27" spans="1:25" x14ac:dyDescent="0.3">
      <c r="C27" s="6" t="s">
        <v>41</v>
      </c>
      <c r="F27" s="8">
        <f t="shared" si="1"/>
        <v>0</v>
      </c>
    </row>
    <row r="28" spans="1:25" x14ac:dyDescent="0.3">
      <c r="C28" s="6" t="s">
        <v>41</v>
      </c>
      <c r="F28" s="8">
        <f t="shared" si="1"/>
        <v>0</v>
      </c>
    </row>
    <row r="29" spans="1:25" x14ac:dyDescent="0.3">
      <c r="C29" s="6" t="s">
        <v>41</v>
      </c>
      <c r="F29" s="8">
        <f t="shared" si="1"/>
        <v>0</v>
      </c>
    </row>
    <row r="30" spans="1:25" x14ac:dyDescent="0.3">
      <c r="C30" s="6" t="s">
        <v>33</v>
      </c>
      <c r="F30" s="8">
        <f t="shared" si="1"/>
        <v>0</v>
      </c>
    </row>
    <row r="31" spans="1:25" x14ac:dyDescent="0.3">
      <c r="C31" s="6" t="s">
        <v>33</v>
      </c>
      <c r="F31" s="8">
        <f t="shared" si="1"/>
        <v>0</v>
      </c>
    </row>
    <row r="32" spans="1:25" x14ac:dyDescent="0.3">
      <c r="C32" s="6" t="s">
        <v>33</v>
      </c>
      <c r="F32" s="8">
        <f t="shared" si="1"/>
        <v>0</v>
      </c>
    </row>
    <row r="33" spans="1:26" x14ac:dyDescent="0.3">
      <c r="C33" s="6" t="s">
        <v>33</v>
      </c>
      <c r="F33" s="8">
        <f t="shared" si="1"/>
        <v>0</v>
      </c>
    </row>
    <row r="34" spans="1:26" x14ac:dyDescent="0.3">
      <c r="C34" s="6" t="s">
        <v>33</v>
      </c>
      <c r="F34" s="8">
        <f t="shared" si="1"/>
        <v>0</v>
      </c>
    </row>
    <row r="35" spans="1:26" x14ac:dyDescent="0.3">
      <c r="C35" s="6" t="s">
        <v>33</v>
      </c>
      <c r="F35" s="8">
        <f t="shared" si="1"/>
        <v>0</v>
      </c>
    </row>
    <row r="36" spans="1:26" x14ac:dyDescent="0.3">
      <c r="C36" s="6" t="s">
        <v>33</v>
      </c>
      <c r="F36" s="8">
        <f t="shared" si="1"/>
        <v>0</v>
      </c>
    </row>
    <row r="37" spans="1:26" x14ac:dyDescent="0.3">
      <c r="C37" s="6" t="s">
        <v>33</v>
      </c>
      <c r="F37" s="8">
        <f t="shared" si="1"/>
        <v>0</v>
      </c>
    </row>
    <row r="38" spans="1:26" x14ac:dyDescent="0.3">
      <c r="C38" s="6" t="s">
        <v>33</v>
      </c>
      <c r="F38" s="8">
        <f t="shared" si="1"/>
        <v>0</v>
      </c>
    </row>
    <row r="39" spans="1:26" s="18" customFormat="1" ht="16.2" thickBot="1" x14ac:dyDescent="0.35">
      <c r="A39" s="20" t="s">
        <v>10</v>
      </c>
      <c r="C39" s="6" t="s">
        <v>33</v>
      </c>
      <c r="D39" s="39">
        <f>SUM(D23:D37)</f>
        <v>0</v>
      </c>
      <c r="E39" s="39">
        <f>SUM(E23:E37)</f>
        <v>0</v>
      </c>
      <c r="F39" s="39">
        <f>SUM(F23:F37)</f>
        <v>0</v>
      </c>
      <c r="G39" s="24"/>
      <c r="M39" s="5"/>
      <c r="N39" s="5"/>
      <c r="O39" s="5"/>
      <c r="P39" s="24"/>
      <c r="U39" s="19"/>
      <c r="V39" s="23"/>
      <c r="W39" s="24"/>
      <c r="Y39" s="24"/>
    </row>
    <row r="40" spans="1:26" ht="15" thickTop="1" x14ac:dyDescent="0.3">
      <c r="C40" s="6" t="s">
        <v>33</v>
      </c>
    </row>
    <row r="42" spans="1:26" ht="15.6" x14ac:dyDescent="0.3">
      <c r="C42" s="18"/>
    </row>
    <row r="46" spans="1:26" x14ac:dyDescent="0.3">
      <c r="A46" s="7" t="s">
        <v>11</v>
      </c>
      <c r="B46" s="15"/>
      <c r="D46" s="43" t="s">
        <v>12</v>
      </c>
      <c r="E46" s="42"/>
      <c r="F46" s="40"/>
      <c r="G46" s="11"/>
      <c r="H46" s="12"/>
      <c r="K46" s="12"/>
      <c r="L46" s="16"/>
      <c r="M46" s="34"/>
      <c r="N46" s="34"/>
      <c r="O46" s="34"/>
      <c r="P46" s="12"/>
      <c r="Q46" s="11"/>
      <c r="U46" s="14"/>
      <c r="V46" s="10"/>
      <c r="W46" s="10"/>
      <c r="X46" s="10"/>
      <c r="Y46" s="9"/>
      <c r="Z46" s="9"/>
    </row>
    <row r="47" spans="1:26" x14ac:dyDescent="0.3">
      <c r="A47" s="7"/>
      <c r="B47" s="15"/>
      <c r="D47" s="43"/>
      <c r="E47" s="42"/>
      <c r="F47" s="40"/>
      <c r="G47" s="11"/>
      <c r="H47" s="12"/>
      <c r="K47" s="12"/>
      <c r="L47" s="16"/>
      <c r="M47" s="34"/>
      <c r="N47" s="34"/>
      <c r="O47" s="34"/>
      <c r="P47" s="12"/>
      <c r="Q47" s="11"/>
      <c r="U47" s="14"/>
      <c r="V47" s="10"/>
      <c r="W47" s="10"/>
      <c r="X47" s="10"/>
      <c r="Y47" s="9"/>
      <c r="Z47" s="9"/>
    </row>
    <row r="48" spans="1:26" x14ac:dyDescent="0.3">
      <c r="A48" s="7" t="s">
        <v>13</v>
      </c>
      <c r="B48" s="15"/>
      <c r="D48" s="43" t="s">
        <v>14</v>
      </c>
      <c r="E48" s="42"/>
      <c r="F48" s="40"/>
      <c r="G48" s="11"/>
      <c r="H48" s="12"/>
      <c r="K48" s="12"/>
      <c r="L48" s="16"/>
      <c r="M48" s="34"/>
      <c r="N48" s="34"/>
      <c r="O48" s="34"/>
      <c r="P48" s="12"/>
      <c r="Q48" s="11"/>
      <c r="U48" s="14"/>
      <c r="V48" s="10"/>
      <c r="W48" s="10"/>
      <c r="X48" s="10"/>
      <c r="Y48" s="9"/>
      <c r="Z48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B54CE-B18D-4BCA-A159-AAB7B6A6339E}">
  <dimension ref="A1:Z48"/>
  <sheetViews>
    <sheetView workbookViewId="0">
      <selection activeCell="A14" sqref="A14"/>
    </sheetView>
  </sheetViews>
  <sheetFormatPr defaultRowHeight="14.4" x14ac:dyDescent="0.3"/>
  <cols>
    <col min="1" max="1" width="35" style="6" bestFit="1" customWidth="1"/>
    <col min="2" max="2" width="22.21875" style="6" bestFit="1" customWidth="1"/>
    <col min="3" max="3" width="8.88671875" style="6"/>
    <col min="4" max="4" width="9.88671875" style="8" customWidth="1"/>
    <col min="5" max="5" width="8.88671875" style="8"/>
    <col min="6" max="6" width="10.5546875" style="8" bestFit="1" customWidth="1"/>
    <col min="7" max="16384" width="8.88671875" style="6"/>
  </cols>
  <sheetData>
    <row r="1" spans="1:26" ht="18" x14ac:dyDescent="0.35">
      <c r="A1" s="35" t="s">
        <v>15</v>
      </c>
    </row>
    <row r="2" spans="1:26" ht="19.2" customHeight="1" x14ac:dyDescent="0.3">
      <c r="A2" s="18" t="s">
        <v>0</v>
      </c>
    </row>
    <row r="4" spans="1:26" ht="15.6" x14ac:dyDescent="0.3">
      <c r="A4" s="30" t="s">
        <v>166</v>
      </c>
      <c r="B4" s="30" t="s">
        <v>7</v>
      </c>
      <c r="C4" s="18"/>
      <c r="D4" s="41" t="s">
        <v>6</v>
      </c>
      <c r="E4" s="41" t="s">
        <v>5</v>
      </c>
      <c r="F4" s="38" t="s">
        <v>4</v>
      </c>
      <c r="H4" s="27"/>
      <c r="I4" s="27"/>
      <c r="J4" s="27"/>
      <c r="K4" s="21"/>
      <c r="L4" s="31"/>
      <c r="M4" s="22"/>
      <c r="N4" s="32"/>
      <c r="O4" s="32"/>
      <c r="P4" s="27"/>
      <c r="Q4" s="33"/>
      <c r="R4" s="27"/>
      <c r="S4" s="27"/>
      <c r="T4" s="27"/>
      <c r="U4" s="28"/>
      <c r="V4" s="25"/>
      <c r="W4" s="26"/>
      <c r="X4" s="27"/>
      <c r="Y4" s="26"/>
      <c r="Z4" s="27"/>
    </row>
    <row r="5" spans="1:26" x14ac:dyDescent="0.3">
      <c r="C5" s="6" t="s">
        <v>33</v>
      </c>
      <c r="F5" s="8">
        <f>D5+E5</f>
        <v>0</v>
      </c>
    </row>
    <row r="6" spans="1:26" x14ac:dyDescent="0.3">
      <c r="C6" s="6" t="s">
        <v>33</v>
      </c>
      <c r="F6" s="8">
        <f t="shared" ref="F6:F18" si="0">D6+E6</f>
        <v>0</v>
      </c>
    </row>
    <row r="7" spans="1:26" x14ac:dyDescent="0.3">
      <c r="C7" s="6" t="s">
        <v>33</v>
      </c>
      <c r="F7" s="8">
        <f t="shared" si="0"/>
        <v>0</v>
      </c>
    </row>
    <row r="8" spans="1:26" x14ac:dyDescent="0.3">
      <c r="C8" s="6" t="s">
        <v>33</v>
      </c>
      <c r="F8" s="8">
        <f t="shared" si="0"/>
        <v>0</v>
      </c>
    </row>
    <row r="9" spans="1:26" x14ac:dyDescent="0.3">
      <c r="C9" s="6" t="s">
        <v>33</v>
      </c>
      <c r="F9" s="8">
        <f t="shared" si="0"/>
        <v>0</v>
      </c>
    </row>
    <row r="10" spans="1:26" x14ac:dyDescent="0.3">
      <c r="C10" s="6" t="s">
        <v>33</v>
      </c>
      <c r="F10" s="8">
        <f t="shared" si="0"/>
        <v>0</v>
      </c>
    </row>
    <row r="11" spans="1:26" x14ac:dyDescent="0.3">
      <c r="C11" s="6" t="s">
        <v>33</v>
      </c>
      <c r="F11" s="8">
        <f t="shared" si="0"/>
        <v>0</v>
      </c>
    </row>
    <row r="12" spans="1:26" ht="15.6" x14ac:dyDescent="0.3">
      <c r="C12" s="18"/>
      <c r="F12" s="8">
        <f t="shared" si="0"/>
        <v>0</v>
      </c>
    </row>
    <row r="13" spans="1:26" x14ac:dyDescent="0.3">
      <c r="F13" s="8">
        <f t="shared" si="0"/>
        <v>0</v>
      </c>
    </row>
    <row r="14" spans="1:26" x14ac:dyDescent="0.3">
      <c r="F14" s="8">
        <f t="shared" si="0"/>
        <v>0</v>
      </c>
    </row>
    <row r="15" spans="1:26" x14ac:dyDescent="0.3">
      <c r="F15" s="8">
        <f t="shared" si="0"/>
        <v>0</v>
      </c>
    </row>
    <row r="16" spans="1:26" x14ac:dyDescent="0.3">
      <c r="C16" s="6" t="s">
        <v>41</v>
      </c>
      <c r="F16" s="8">
        <f t="shared" si="0"/>
        <v>0</v>
      </c>
    </row>
    <row r="17" spans="1:25" x14ac:dyDescent="0.3">
      <c r="C17" s="6" t="s">
        <v>33</v>
      </c>
      <c r="F17" s="8">
        <f t="shared" si="0"/>
        <v>0</v>
      </c>
    </row>
    <row r="18" spans="1:25" x14ac:dyDescent="0.3">
      <c r="C18" s="6" t="s">
        <v>41</v>
      </c>
      <c r="F18" s="8">
        <f t="shared" si="0"/>
        <v>0</v>
      </c>
    </row>
    <row r="19" spans="1:25" s="18" customFormat="1" ht="16.2" thickBot="1" x14ac:dyDescent="0.35">
      <c r="A19" s="20" t="s">
        <v>9</v>
      </c>
      <c r="B19" s="19"/>
      <c r="C19" s="6" t="s">
        <v>41</v>
      </c>
      <c r="D19" s="39">
        <f>SUM(D6:D18)</f>
        <v>0</v>
      </c>
      <c r="E19" s="39">
        <f>SUM(E6:E18)</f>
        <v>0</v>
      </c>
      <c r="F19" s="39">
        <f>SUM(F6:F18)</f>
        <v>0</v>
      </c>
      <c r="H19" s="24"/>
      <c r="K19" s="20"/>
      <c r="L19" s="19"/>
      <c r="M19" s="5"/>
      <c r="N19" s="5"/>
      <c r="O19" s="5"/>
      <c r="Q19" s="24"/>
      <c r="U19" s="19"/>
      <c r="V19" s="23"/>
      <c r="W19" s="24"/>
      <c r="Y19" s="24"/>
    </row>
    <row r="20" spans="1:25" ht="15" thickTop="1" x14ac:dyDescent="0.3">
      <c r="C20" s="6" t="s">
        <v>41</v>
      </c>
    </row>
    <row r="21" spans="1:25" ht="15.6" x14ac:dyDescent="0.3">
      <c r="A21" s="37"/>
      <c r="C21" s="6" t="s">
        <v>41</v>
      </c>
    </row>
    <row r="22" spans="1:25" ht="15.6" x14ac:dyDescent="0.3">
      <c r="A22" s="30" t="s">
        <v>167</v>
      </c>
      <c r="C22" s="6" t="s">
        <v>41</v>
      </c>
    </row>
    <row r="23" spans="1:25" x14ac:dyDescent="0.3">
      <c r="C23" s="6" t="s">
        <v>33</v>
      </c>
      <c r="F23" s="8">
        <f>D23+E23</f>
        <v>0</v>
      </c>
    </row>
    <row r="24" spans="1:25" x14ac:dyDescent="0.3">
      <c r="C24" s="6" t="s">
        <v>33</v>
      </c>
      <c r="F24" s="8">
        <f t="shared" ref="F24:F38" si="1">D24+E24</f>
        <v>0</v>
      </c>
    </row>
    <row r="25" spans="1:25" x14ac:dyDescent="0.3">
      <c r="C25" s="6" t="s">
        <v>41</v>
      </c>
      <c r="F25" s="8">
        <f t="shared" si="1"/>
        <v>0</v>
      </c>
    </row>
    <row r="26" spans="1:25" x14ac:dyDescent="0.3">
      <c r="C26" s="6" t="s">
        <v>41</v>
      </c>
      <c r="F26" s="8">
        <f t="shared" si="1"/>
        <v>0</v>
      </c>
    </row>
    <row r="27" spans="1:25" x14ac:dyDescent="0.3">
      <c r="C27" s="6" t="s">
        <v>41</v>
      </c>
      <c r="F27" s="8">
        <f t="shared" si="1"/>
        <v>0</v>
      </c>
    </row>
    <row r="28" spans="1:25" x14ac:dyDescent="0.3">
      <c r="C28" s="6" t="s">
        <v>41</v>
      </c>
      <c r="F28" s="8">
        <f t="shared" si="1"/>
        <v>0</v>
      </c>
    </row>
    <row r="29" spans="1:25" x14ac:dyDescent="0.3">
      <c r="C29" s="6" t="s">
        <v>41</v>
      </c>
      <c r="F29" s="8">
        <f t="shared" si="1"/>
        <v>0</v>
      </c>
    </row>
    <row r="30" spans="1:25" x14ac:dyDescent="0.3">
      <c r="C30" s="6" t="s">
        <v>33</v>
      </c>
      <c r="F30" s="8">
        <f t="shared" si="1"/>
        <v>0</v>
      </c>
    </row>
    <row r="31" spans="1:25" x14ac:dyDescent="0.3">
      <c r="C31" s="6" t="s">
        <v>33</v>
      </c>
      <c r="F31" s="8">
        <f t="shared" si="1"/>
        <v>0</v>
      </c>
    </row>
    <row r="32" spans="1:25" x14ac:dyDescent="0.3">
      <c r="C32" s="6" t="s">
        <v>33</v>
      </c>
      <c r="F32" s="8">
        <f t="shared" si="1"/>
        <v>0</v>
      </c>
    </row>
    <row r="33" spans="1:26" x14ac:dyDescent="0.3">
      <c r="C33" s="6" t="s">
        <v>33</v>
      </c>
      <c r="F33" s="8">
        <f t="shared" si="1"/>
        <v>0</v>
      </c>
    </row>
    <row r="34" spans="1:26" x14ac:dyDescent="0.3">
      <c r="C34" s="6" t="s">
        <v>33</v>
      </c>
      <c r="F34" s="8">
        <f t="shared" si="1"/>
        <v>0</v>
      </c>
    </row>
    <row r="35" spans="1:26" x14ac:dyDescent="0.3">
      <c r="C35" s="6" t="s">
        <v>33</v>
      </c>
      <c r="F35" s="8">
        <f t="shared" si="1"/>
        <v>0</v>
      </c>
    </row>
    <row r="36" spans="1:26" x14ac:dyDescent="0.3">
      <c r="C36" s="6" t="s">
        <v>33</v>
      </c>
      <c r="F36" s="8">
        <f t="shared" si="1"/>
        <v>0</v>
      </c>
    </row>
    <row r="37" spans="1:26" x14ac:dyDescent="0.3">
      <c r="C37" s="6" t="s">
        <v>33</v>
      </c>
      <c r="F37" s="8">
        <f t="shared" si="1"/>
        <v>0</v>
      </c>
    </row>
    <row r="38" spans="1:26" x14ac:dyDescent="0.3">
      <c r="C38" s="6" t="s">
        <v>33</v>
      </c>
      <c r="F38" s="8">
        <f t="shared" si="1"/>
        <v>0</v>
      </c>
    </row>
    <row r="39" spans="1:26" s="18" customFormat="1" ht="16.2" thickBot="1" x14ac:dyDescent="0.35">
      <c r="A39" s="20" t="s">
        <v>10</v>
      </c>
      <c r="C39" s="6" t="s">
        <v>33</v>
      </c>
      <c r="D39" s="39">
        <f>SUM(D23:D37)</f>
        <v>0</v>
      </c>
      <c r="E39" s="39">
        <f>SUM(E23:E37)</f>
        <v>0</v>
      </c>
      <c r="F39" s="39">
        <f>SUM(F23:F37)</f>
        <v>0</v>
      </c>
      <c r="G39" s="24"/>
      <c r="M39" s="5"/>
      <c r="N39" s="5"/>
      <c r="O39" s="5"/>
      <c r="P39" s="24"/>
      <c r="U39" s="19"/>
      <c r="V39" s="23"/>
      <c r="W39" s="24"/>
      <c r="Y39" s="24"/>
    </row>
    <row r="40" spans="1:26" ht="15" thickTop="1" x14ac:dyDescent="0.3">
      <c r="C40" s="6" t="s">
        <v>33</v>
      </c>
    </row>
    <row r="42" spans="1:26" ht="15.6" x14ac:dyDescent="0.3">
      <c r="C42" s="18"/>
    </row>
    <row r="46" spans="1:26" x14ac:dyDescent="0.3">
      <c r="A46" s="7" t="s">
        <v>11</v>
      </c>
      <c r="B46" s="15"/>
      <c r="D46" s="43" t="s">
        <v>12</v>
      </c>
      <c r="E46" s="42"/>
      <c r="F46" s="40"/>
      <c r="G46" s="11"/>
      <c r="H46" s="12"/>
      <c r="K46" s="12"/>
      <c r="L46" s="16"/>
      <c r="M46" s="34"/>
      <c r="N46" s="34"/>
      <c r="O46" s="34"/>
      <c r="P46" s="12"/>
      <c r="Q46" s="11"/>
      <c r="U46" s="14"/>
      <c r="V46" s="10"/>
      <c r="W46" s="10"/>
      <c r="X46" s="10"/>
      <c r="Y46" s="9"/>
      <c r="Z46" s="9"/>
    </row>
    <row r="47" spans="1:26" x14ac:dyDescent="0.3">
      <c r="A47" s="7"/>
      <c r="B47" s="15"/>
      <c r="D47" s="43"/>
      <c r="E47" s="42"/>
      <c r="F47" s="40"/>
      <c r="G47" s="11"/>
      <c r="H47" s="12"/>
      <c r="K47" s="12"/>
      <c r="L47" s="16"/>
      <c r="M47" s="34"/>
      <c r="N47" s="34"/>
      <c r="O47" s="34"/>
      <c r="P47" s="12"/>
      <c r="Q47" s="11"/>
      <c r="U47" s="14"/>
      <c r="V47" s="10"/>
      <c r="W47" s="10"/>
      <c r="X47" s="10"/>
      <c r="Y47" s="9"/>
      <c r="Z47" s="9"/>
    </row>
    <row r="48" spans="1:26" x14ac:dyDescent="0.3">
      <c r="A48" s="7" t="s">
        <v>13</v>
      </c>
      <c r="B48" s="15"/>
      <c r="D48" s="43" t="s">
        <v>14</v>
      </c>
      <c r="E48" s="42"/>
      <c r="F48" s="40"/>
      <c r="G48" s="11"/>
      <c r="H48" s="12"/>
      <c r="K48" s="12"/>
      <c r="L48" s="16"/>
      <c r="M48" s="34"/>
      <c r="N48" s="34"/>
      <c r="O48" s="34"/>
      <c r="P48" s="12"/>
      <c r="Q48" s="11"/>
      <c r="U48" s="14"/>
      <c r="V48" s="10"/>
      <c r="W48" s="10"/>
      <c r="X48" s="10"/>
      <c r="Y48" s="9"/>
      <c r="Z4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April</vt:lpstr>
      <vt:lpstr>May</vt:lpstr>
      <vt:lpstr>June</vt:lpstr>
      <vt:lpstr>July</vt:lpstr>
      <vt:lpstr>Aug</vt:lpstr>
      <vt:lpstr>Sept</vt:lpstr>
      <vt:lpstr>Oct</vt:lpstr>
      <vt:lpstr>Nov</vt:lpstr>
      <vt:lpstr>Dec</vt:lpstr>
      <vt:lpstr>Jan</vt:lpstr>
      <vt:lpstr>Feb</vt:lpstr>
      <vt:lpstr>Mch</vt:lpstr>
      <vt:lpstr>Template</vt:lpstr>
      <vt:lpstr>April!Print_Area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2022-05-17T10:54:10Z</cp:lastPrinted>
  <dcterms:created xsi:type="dcterms:W3CDTF">2021-10-28T18:54:57Z</dcterms:created>
  <dcterms:modified xsi:type="dcterms:W3CDTF">2022-05-17T11:05:17Z</dcterms:modified>
</cp:coreProperties>
</file>